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ssski.sharepoint.com/sites/leistungssport/Freigegebene Dokumente/02_Sportarten/Alpin/08 Nachwuchs+U16/U16/05 Swiss-Ski Power-Test/2023/Vorlagen/"/>
    </mc:Choice>
  </mc:AlternateContent>
  <xr:revisionPtr revIDLastSave="0" documentId="13_ncr:1_{E95CD5D4-D82C-7D4A-A17A-6F31D197FE8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Protokoll" sheetId="1" r:id="rId1"/>
    <sheet name="Punkte" sheetId="2" r:id="rId2"/>
    <sheet name="Athleten_Report" sheetId="3" r:id="rId3"/>
    <sheet name="U12F" sheetId="4" state="hidden" r:id="rId4"/>
    <sheet name="U12M" sheetId="5" state="hidden" r:id="rId5"/>
    <sheet name="U14F" sheetId="6" state="hidden" r:id="rId6"/>
    <sheet name="U14M" sheetId="7" state="hidden" r:id="rId7"/>
    <sheet name="U16F" sheetId="8" state="hidden" r:id="rId8"/>
    <sheet name="U16M" sheetId="9" state="hidden" r:id="rId9"/>
    <sheet name="U18F" sheetId="10" state="hidden" r:id="rId10"/>
    <sheet name="U18M" sheetId="11" state="hidden" r:id="rId11"/>
    <sheet name="Ü18F" sheetId="12" state="hidden" r:id="rId12"/>
    <sheet name="Ü18M" sheetId="13" state="hidden" r:id="rId13"/>
  </sheets>
  <definedNames>
    <definedName name="_xlnm.Print_Area" localSheetId="2">Athleten_Report!$A$1:$V$24</definedName>
    <definedName name="_xlnm.Print_Area" localSheetId="0">Protokoll!$A$1:$W$402</definedName>
    <definedName name="_xlnm.Print_Area" localSheetId="1">Punkte!$A$1:$X$402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" i="2" l="1"/>
  <c r="I3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J16" i="2" l="1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21" i="2"/>
  <c r="K21" i="2"/>
  <c r="L21" i="2"/>
  <c r="M21" i="2"/>
  <c r="W18" i="2"/>
  <c r="W19" i="2"/>
  <c r="N20" i="2"/>
  <c r="O20" i="2"/>
  <c r="AC20" i="2" s="1"/>
  <c r="P20" i="2"/>
  <c r="AD20" i="2" s="1"/>
  <c r="Q20" i="2"/>
  <c r="AE20" i="2" s="1"/>
  <c r="R20" i="2"/>
  <c r="AF20" i="2" s="1"/>
  <c r="S20" i="2"/>
  <c r="AG20" i="2" s="1"/>
  <c r="T20" i="2"/>
  <c r="AH20" i="2" s="1"/>
  <c r="U20" i="2"/>
  <c r="AI20" i="2" s="1"/>
  <c r="V20" i="2"/>
  <c r="AJ20" i="2" s="1"/>
  <c r="W20" i="2"/>
  <c r="W21" i="2"/>
  <c r="C17" i="2"/>
  <c r="D17" i="2"/>
  <c r="E17" i="2"/>
  <c r="F17" i="2"/>
  <c r="G17" i="2"/>
  <c r="W17" i="2"/>
  <c r="C18" i="2"/>
  <c r="D18" i="2"/>
  <c r="E18" i="2"/>
  <c r="F18" i="2"/>
  <c r="G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J22" i="2"/>
  <c r="K22" i="2"/>
  <c r="L22" i="2"/>
  <c r="M22" i="2"/>
  <c r="X20" i="2" l="1"/>
  <c r="B19" i="2"/>
  <c r="B20" i="2"/>
  <c r="B17" i="2"/>
  <c r="B21" i="2"/>
  <c r="AB20" i="2"/>
  <c r="AP20" i="2"/>
  <c r="AO20" i="2"/>
  <c r="AN20" i="2"/>
  <c r="AM20" i="2"/>
  <c r="AL20" i="2"/>
  <c r="AS20" i="2"/>
  <c r="AT20" i="2"/>
  <c r="AR20" i="2"/>
  <c r="AQ20" i="2"/>
  <c r="B22" i="2"/>
  <c r="B18" i="2"/>
  <c r="W22" i="2"/>
  <c r="C23" i="2"/>
  <c r="D23" i="2"/>
  <c r="E23" i="2"/>
  <c r="F23" i="2"/>
  <c r="G23" i="2"/>
  <c r="H23" i="2"/>
  <c r="I23" i="2"/>
  <c r="J23" i="2"/>
  <c r="K23" i="2"/>
  <c r="L23" i="2"/>
  <c r="M23" i="2"/>
  <c r="Q17" i="2"/>
  <c r="N17" i="2"/>
  <c r="O17" i="2"/>
  <c r="T17" i="2"/>
  <c r="U17" i="2"/>
  <c r="N19" i="2"/>
  <c r="U21" i="2"/>
  <c r="U19" i="2"/>
  <c r="P17" i="2"/>
  <c r="P21" i="2"/>
  <c r="S17" i="2"/>
  <c r="Q21" i="2"/>
  <c r="R17" i="2"/>
  <c r="V19" i="2"/>
  <c r="N21" i="2"/>
  <c r="R21" i="2"/>
  <c r="S21" i="2"/>
  <c r="O21" i="2"/>
  <c r="V17" i="2"/>
  <c r="B23" i="2" l="1"/>
  <c r="AF21" i="2"/>
  <c r="AI19" i="2"/>
  <c r="AH17" i="2"/>
  <c r="AG17" i="2"/>
  <c r="AJ17" i="2"/>
  <c r="AG21" i="2"/>
  <c r="AJ19" i="2"/>
  <c r="AI21" i="2"/>
  <c r="AF17" i="2"/>
  <c r="AI17" i="2"/>
  <c r="AD17" i="2"/>
  <c r="AE17" i="2"/>
  <c r="AE21" i="2"/>
  <c r="AD21" i="2"/>
  <c r="AB21" i="2"/>
  <c r="AB19" i="2"/>
  <c r="AB17" i="2"/>
  <c r="AC17" i="2"/>
  <c r="AC21" i="2"/>
  <c r="AP21" i="2"/>
  <c r="AL21" i="2"/>
  <c r="AS19" i="2"/>
  <c r="AL19" i="2"/>
  <c r="AL17" i="2"/>
  <c r="AR17" i="2"/>
  <c r="AQ17" i="2"/>
  <c r="AM17" i="2"/>
  <c r="AN17" i="2"/>
  <c r="AT17" i="2"/>
  <c r="AM21" i="2"/>
  <c r="AO17" i="2"/>
  <c r="AO21" i="2"/>
  <c r="AQ21" i="2"/>
  <c r="AN21" i="2"/>
  <c r="AT19" i="2"/>
  <c r="AS21" i="2"/>
  <c r="AP17" i="2"/>
  <c r="AS17" i="2"/>
  <c r="W23" i="2"/>
  <c r="C24" i="2"/>
  <c r="D24" i="2"/>
  <c r="E24" i="2"/>
  <c r="F24" i="2"/>
  <c r="G24" i="2"/>
  <c r="H24" i="2"/>
  <c r="I24" i="2"/>
  <c r="J24" i="2"/>
  <c r="K24" i="2"/>
  <c r="L24" i="2"/>
  <c r="M24" i="2"/>
  <c r="W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AC25" i="2" s="1"/>
  <c r="P25" i="2"/>
  <c r="AD25" i="2" s="1"/>
  <c r="Q25" i="2"/>
  <c r="AE25" i="2" s="1"/>
  <c r="R25" i="2"/>
  <c r="AF25" i="2" s="1"/>
  <c r="S25" i="2"/>
  <c r="AG25" i="2" s="1"/>
  <c r="T25" i="2"/>
  <c r="AH25" i="2" s="1"/>
  <c r="U25" i="2"/>
  <c r="AI25" i="2" s="1"/>
  <c r="V25" i="2"/>
  <c r="AJ25" i="2" s="1"/>
  <c r="W25" i="2"/>
  <c r="C26" i="2"/>
  <c r="D26" i="2"/>
  <c r="E26" i="2"/>
  <c r="F26" i="2"/>
  <c r="G26" i="2"/>
  <c r="H26" i="2"/>
  <c r="I26" i="2"/>
  <c r="J26" i="2"/>
  <c r="K26" i="2"/>
  <c r="L26" i="2"/>
  <c r="M26" i="2"/>
  <c r="W26" i="2"/>
  <c r="C27" i="2"/>
  <c r="D27" i="2"/>
  <c r="E27" i="2"/>
  <c r="F27" i="2"/>
  <c r="G27" i="2"/>
  <c r="H27" i="2"/>
  <c r="I27" i="2"/>
  <c r="J27" i="2"/>
  <c r="K27" i="2"/>
  <c r="L27" i="2"/>
  <c r="M27" i="2"/>
  <c r="W27" i="2"/>
  <c r="C28" i="2"/>
  <c r="D28" i="2"/>
  <c r="E28" i="2"/>
  <c r="F28" i="2"/>
  <c r="G28" i="2"/>
  <c r="H28" i="2"/>
  <c r="I28" i="2"/>
  <c r="J28" i="2"/>
  <c r="K28" i="2"/>
  <c r="L28" i="2"/>
  <c r="M28" i="2"/>
  <c r="W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C30" i="2"/>
  <c r="D30" i="2"/>
  <c r="E30" i="2"/>
  <c r="F30" i="2"/>
  <c r="G30" i="2"/>
  <c r="H30" i="2"/>
  <c r="B30" i="2" s="1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C31" i="2"/>
  <c r="D31" i="2"/>
  <c r="E31" i="2"/>
  <c r="F31" i="2"/>
  <c r="G31" i="2"/>
  <c r="H31" i="2"/>
  <c r="I31" i="2"/>
  <c r="B31" i="2" s="1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C33" i="2"/>
  <c r="D33" i="2"/>
  <c r="E33" i="2"/>
  <c r="F33" i="2"/>
  <c r="G33" i="2"/>
  <c r="H33" i="2"/>
  <c r="B33" i="2" s="1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C35" i="2"/>
  <c r="D35" i="2"/>
  <c r="E35" i="2"/>
  <c r="F35" i="2"/>
  <c r="G35" i="2"/>
  <c r="H35" i="2"/>
  <c r="I35" i="2"/>
  <c r="B35" i="2" s="1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C37" i="2"/>
  <c r="D37" i="2"/>
  <c r="E37" i="2"/>
  <c r="F37" i="2"/>
  <c r="G37" i="2"/>
  <c r="H37" i="2"/>
  <c r="B37" i="2" s="1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C39" i="2"/>
  <c r="D39" i="2"/>
  <c r="E39" i="2"/>
  <c r="F39" i="2"/>
  <c r="G39" i="2"/>
  <c r="H39" i="2"/>
  <c r="I39" i="2"/>
  <c r="B39" i="2" s="1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C41" i="2"/>
  <c r="D41" i="2"/>
  <c r="E41" i="2"/>
  <c r="F41" i="2"/>
  <c r="G41" i="2"/>
  <c r="H41" i="2"/>
  <c r="B41" i="2" s="1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C43" i="2"/>
  <c r="D43" i="2"/>
  <c r="E43" i="2"/>
  <c r="F43" i="2"/>
  <c r="G43" i="2"/>
  <c r="H43" i="2"/>
  <c r="I43" i="2"/>
  <c r="B43" i="2" s="1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C45" i="2"/>
  <c r="D45" i="2"/>
  <c r="E45" i="2"/>
  <c r="F45" i="2"/>
  <c r="G45" i="2"/>
  <c r="H45" i="2"/>
  <c r="B45" i="2" s="1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C47" i="2"/>
  <c r="D47" i="2"/>
  <c r="E47" i="2"/>
  <c r="F47" i="2"/>
  <c r="G47" i="2"/>
  <c r="H47" i="2"/>
  <c r="I47" i="2"/>
  <c r="B47" i="2" s="1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C49" i="2"/>
  <c r="D49" i="2"/>
  <c r="E49" i="2"/>
  <c r="F49" i="2"/>
  <c r="G49" i="2"/>
  <c r="H49" i="2"/>
  <c r="B49" i="2" s="1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C51" i="2"/>
  <c r="D51" i="2"/>
  <c r="E51" i="2"/>
  <c r="F51" i="2"/>
  <c r="G51" i="2"/>
  <c r="H51" i="2"/>
  <c r="I51" i="2"/>
  <c r="B51" i="2" s="1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C53" i="2"/>
  <c r="D53" i="2"/>
  <c r="E53" i="2"/>
  <c r="F53" i="2"/>
  <c r="G53" i="2"/>
  <c r="H53" i="2"/>
  <c r="B53" i="2" s="1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C55" i="2"/>
  <c r="D55" i="2"/>
  <c r="E55" i="2"/>
  <c r="F55" i="2"/>
  <c r="G55" i="2"/>
  <c r="H55" i="2"/>
  <c r="I55" i="2"/>
  <c r="B55" i="2" s="1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C57" i="2"/>
  <c r="D57" i="2"/>
  <c r="E57" i="2"/>
  <c r="F57" i="2"/>
  <c r="G57" i="2"/>
  <c r="H57" i="2"/>
  <c r="B57" i="2" s="1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C59" i="2"/>
  <c r="D59" i="2"/>
  <c r="E59" i="2"/>
  <c r="F59" i="2"/>
  <c r="G59" i="2"/>
  <c r="H59" i="2"/>
  <c r="I59" i="2"/>
  <c r="B59" i="2" s="1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C61" i="2"/>
  <c r="D61" i="2"/>
  <c r="E61" i="2"/>
  <c r="F61" i="2"/>
  <c r="G61" i="2"/>
  <c r="H61" i="2"/>
  <c r="B61" i="2" s="1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C62" i="2"/>
  <c r="D62" i="2"/>
  <c r="E62" i="2"/>
  <c r="F62" i="2"/>
  <c r="G62" i="2"/>
  <c r="H62" i="2"/>
  <c r="I62" i="2"/>
  <c r="B62" i="2" s="1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C63" i="2"/>
  <c r="D63" i="2"/>
  <c r="E63" i="2"/>
  <c r="F63" i="2"/>
  <c r="G63" i="2"/>
  <c r="H63" i="2"/>
  <c r="I63" i="2"/>
  <c r="B63" i="2" s="1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C65" i="2"/>
  <c r="D65" i="2"/>
  <c r="E65" i="2"/>
  <c r="F65" i="2"/>
  <c r="G65" i="2"/>
  <c r="H65" i="2"/>
  <c r="B65" i="2" s="1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C66" i="2"/>
  <c r="D66" i="2"/>
  <c r="E66" i="2"/>
  <c r="F66" i="2"/>
  <c r="G66" i="2"/>
  <c r="H66" i="2"/>
  <c r="I66" i="2"/>
  <c r="B66" i="2" s="1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C67" i="2"/>
  <c r="D67" i="2"/>
  <c r="E67" i="2"/>
  <c r="F67" i="2"/>
  <c r="G67" i="2"/>
  <c r="H67" i="2"/>
  <c r="I67" i="2"/>
  <c r="B67" i="2" s="1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C69" i="2"/>
  <c r="D69" i="2"/>
  <c r="E69" i="2"/>
  <c r="F69" i="2"/>
  <c r="G69" i="2"/>
  <c r="H69" i="2"/>
  <c r="B69" i="2" s="1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C70" i="2"/>
  <c r="D70" i="2"/>
  <c r="E70" i="2"/>
  <c r="F70" i="2"/>
  <c r="G70" i="2"/>
  <c r="H70" i="2"/>
  <c r="I70" i="2"/>
  <c r="B70" i="2" s="1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C71" i="2"/>
  <c r="D71" i="2"/>
  <c r="E71" i="2"/>
  <c r="F71" i="2"/>
  <c r="G71" i="2"/>
  <c r="H71" i="2"/>
  <c r="I71" i="2"/>
  <c r="B71" i="2" s="1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C73" i="2"/>
  <c r="D73" i="2"/>
  <c r="E73" i="2"/>
  <c r="F73" i="2"/>
  <c r="G73" i="2"/>
  <c r="H73" i="2"/>
  <c r="B73" i="2" s="1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C74" i="2"/>
  <c r="D74" i="2"/>
  <c r="E74" i="2"/>
  <c r="F74" i="2"/>
  <c r="G74" i="2"/>
  <c r="H74" i="2"/>
  <c r="I74" i="2"/>
  <c r="B74" i="2" s="1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C75" i="2"/>
  <c r="D75" i="2"/>
  <c r="E75" i="2"/>
  <c r="F75" i="2"/>
  <c r="G75" i="2"/>
  <c r="H75" i="2"/>
  <c r="I75" i="2"/>
  <c r="B75" i="2" s="1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C77" i="2"/>
  <c r="D77" i="2"/>
  <c r="E77" i="2"/>
  <c r="F77" i="2"/>
  <c r="G77" i="2"/>
  <c r="H77" i="2"/>
  <c r="B77" i="2" s="1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C78" i="2"/>
  <c r="D78" i="2"/>
  <c r="E78" i="2"/>
  <c r="F78" i="2"/>
  <c r="G78" i="2"/>
  <c r="H78" i="2"/>
  <c r="I78" i="2"/>
  <c r="B78" i="2" s="1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C79" i="2"/>
  <c r="D79" i="2"/>
  <c r="E79" i="2"/>
  <c r="F79" i="2"/>
  <c r="G79" i="2"/>
  <c r="H79" i="2"/>
  <c r="I79" i="2"/>
  <c r="B79" i="2" s="1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C81" i="2"/>
  <c r="D81" i="2"/>
  <c r="E81" i="2"/>
  <c r="F81" i="2"/>
  <c r="G81" i="2"/>
  <c r="H81" i="2"/>
  <c r="B81" i="2" s="1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C82" i="2"/>
  <c r="D82" i="2"/>
  <c r="E82" i="2"/>
  <c r="F82" i="2"/>
  <c r="G82" i="2"/>
  <c r="H82" i="2"/>
  <c r="I82" i="2"/>
  <c r="B82" i="2" s="1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C83" i="2"/>
  <c r="D83" i="2"/>
  <c r="E83" i="2"/>
  <c r="F83" i="2"/>
  <c r="G83" i="2"/>
  <c r="H83" i="2"/>
  <c r="I83" i="2"/>
  <c r="B83" i="2" s="1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C85" i="2"/>
  <c r="D85" i="2"/>
  <c r="E85" i="2"/>
  <c r="F85" i="2"/>
  <c r="G85" i="2"/>
  <c r="H85" i="2"/>
  <c r="B85" i="2" s="1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C86" i="2"/>
  <c r="D86" i="2"/>
  <c r="E86" i="2"/>
  <c r="F86" i="2"/>
  <c r="G86" i="2"/>
  <c r="H86" i="2"/>
  <c r="I86" i="2"/>
  <c r="B86" i="2" s="1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C87" i="2"/>
  <c r="D87" i="2"/>
  <c r="E87" i="2"/>
  <c r="F87" i="2"/>
  <c r="G87" i="2"/>
  <c r="H87" i="2"/>
  <c r="I87" i="2"/>
  <c r="B87" i="2" s="1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C89" i="2"/>
  <c r="D89" i="2"/>
  <c r="E89" i="2"/>
  <c r="F89" i="2"/>
  <c r="G89" i="2"/>
  <c r="H89" i="2"/>
  <c r="B89" i="2" s="1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C91" i="2"/>
  <c r="D91" i="2"/>
  <c r="E91" i="2"/>
  <c r="F91" i="2"/>
  <c r="G91" i="2"/>
  <c r="H91" i="2"/>
  <c r="I91" i="2"/>
  <c r="B91" i="2" s="1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C93" i="2"/>
  <c r="D93" i="2"/>
  <c r="E93" i="2"/>
  <c r="F93" i="2"/>
  <c r="G93" i="2"/>
  <c r="H93" i="2"/>
  <c r="B93" i="2" s="1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C95" i="2"/>
  <c r="D95" i="2"/>
  <c r="E95" i="2"/>
  <c r="F95" i="2"/>
  <c r="G95" i="2"/>
  <c r="H95" i="2"/>
  <c r="I95" i="2"/>
  <c r="B95" i="2" s="1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C97" i="2"/>
  <c r="D97" i="2"/>
  <c r="E97" i="2"/>
  <c r="F97" i="2"/>
  <c r="G97" i="2"/>
  <c r="H97" i="2"/>
  <c r="B97" i="2" s="1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C99" i="2"/>
  <c r="D99" i="2"/>
  <c r="E99" i="2"/>
  <c r="F99" i="2"/>
  <c r="G99" i="2"/>
  <c r="H99" i="2"/>
  <c r="I99" i="2"/>
  <c r="B99" i="2" s="1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C101" i="2"/>
  <c r="D101" i="2"/>
  <c r="E101" i="2"/>
  <c r="F101" i="2"/>
  <c r="G101" i="2"/>
  <c r="H101" i="2"/>
  <c r="B101" i="2" s="1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C103" i="2"/>
  <c r="D103" i="2"/>
  <c r="E103" i="2"/>
  <c r="F103" i="2"/>
  <c r="G103" i="2"/>
  <c r="H103" i="2"/>
  <c r="I103" i="2"/>
  <c r="B103" i="2" s="1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C105" i="2"/>
  <c r="D105" i="2"/>
  <c r="E105" i="2"/>
  <c r="F105" i="2"/>
  <c r="G105" i="2"/>
  <c r="H105" i="2"/>
  <c r="B105" i="2" s="1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C107" i="2"/>
  <c r="D107" i="2"/>
  <c r="E107" i="2"/>
  <c r="F107" i="2"/>
  <c r="G107" i="2"/>
  <c r="H107" i="2"/>
  <c r="I107" i="2"/>
  <c r="B107" i="2" s="1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C109" i="2"/>
  <c r="D109" i="2"/>
  <c r="E109" i="2"/>
  <c r="F109" i="2"/>
  <c r="G109" i="2"/>
  <c r="H109" i="2"/>
  <c r="B109" i="2" s="1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C111" i="2"/>
  <c r="D111" i="2"/>
  <c r="E111" i="2"/>
  <c r="F111" i="2"/>
  <c r="G111" i="2"/>
  <c r="H111" i="2"/>
  <c r="I111" i="2"/>
  <c r="B111" i="2" s="1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C113" i="2"/>
  <c r="D113" i="2"/>
  <c r="E113" i="2"/>
  <c r="F113" i="2"/>
  <c r="G113" i="2"/>
  <c r="H113" i="2"/>
  <c r="B113" i="2" s="1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C115" i="2"/>
  <c r="D115" i="2"/>
  <c r="E115" i="2"/>
  <c r="F115" i="2"/>
  <c r="G115" i="2"/>
  <c r="H115" i="2"/>
  <c r="I115" i="2"/>
  <c r="B115" i="2" s="1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C117" i="2"/>
  <c r="D117" i="2"/>
  <c r="E117" i="2"/>
  <c r="F117" i="2"/>
  <c r="G117" i="2"/>
  <c r="H117" i="2"/>
  <c r="B117" i="2" s="1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C119" i="2"/>
  <c r="D119" i="2"/>
  <c r="E119" i="2"/>
  <c r="F119" i="2"/>
  <c r="G119" i="2"/>
  <c r="H119" i="2"/>
  <c r="I119" i="2"/>
  <c r="B119" i="2" s="1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C121" i="2"/>
  <c r="D121" i="2"/>
  <c r="E121" i="2"/>
  <c r="F121" i="2"/>
  <c r="G121" i="2"/>
  <c r="H121" i="2"/>
  <c r="B121" i="2" s="1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C122" i="2"/>
  <c r="D122" i="2"/>
  <c r="E122" i="2"/>
  <c r="F122" i="2"/>
  <c r="G122" i="2"/>
  <c r="H122" i="2"/>
  <c r="I122" i="2"/>
  <c r="B122" i="2" s="1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C123" i="2"/>
  <c r="D123" i="2"/>
  <c r="E123" i="2"/>
  <c r="F123" i="2"/>
  <c r="G123" i="2"/>
  <c r="H123" i="2"/>
  <c r="I123" i="2"/>
  <c r="B123" i="2" s="1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C125" i="2"/>
  <c r="D125" i="2"/>
  <c r="E125" i="2"/>
  <c r="F125" i="2"/>
  <c r="G125" i="2"/>
  <c r="H125" i="2"/>
  <c r="B125" i="2" s="1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C126" i="2"/>
  <c r="D126" i="2"/>
  <c r="E126" i="2"/>
  <c r="F126" i="2"/>
  <c r="G126" i="2"/>
  <c r="H126" i="2"/>
  <c r="I126" i="2"/>
  <c r="B126" i="2" s="1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C127" i="2"/>
  <c r="D127" i="2"/>
  <c r="E127" i="2"/>
  <c r="F127" i="2"/>
  <c r="G127" i="2"/>
  <c r="H127" i="2"/>
  <c r="I127" i="2"/>
  <c r="B127" i="2" s="1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C129" i="2"/>
  <c r="D129" i="2"/>
  <c r="E129" i="2"/>
  <c r="F129" i="2"/>
  <c r="G129" i="2"/>
  <c r="H129" i="2"/>
  <c r="B129" i="2" s="1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C131" i="2"/>
  <c r="D131" i="2"/>
  <c r="E131" i="2"/>
  <c r="F131" i="2"/>
  <c r="G131" i="2"/>
  <c r="H131" i="2"/>
  <c r="I131" i="2"/>
  <c r="B131" i="2" s="1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C133" i="2"/>
  <c r="D133" i="2"/>
  <c r="E133" i="2"/>
  <c r="F133" i="2"/>
  <c r="G133" i="2"/>
  <c r="H133" i="2"/>
  <c r="B133" i="2" s="1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C135" i="2"/>
  <c r="D135" i="2"/>
  <c r="E135" i="2"/>
  <c r="F135" i="2"/>
  <c r="G135" i="2"/>
  <c r="H135" i="2"/>
  <c r="I135" i="2"/>
  <c r="B135" i="2" s="1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C137" i="2"/>
  <c r="D137" i="2"/>
  <c r="E137" i="2"/>
  <c r="F137" i="2"/>
  <c r="G137" i="2"/>
  <c r="H137" i="2"/>
  <c r="B137" i="2" s="1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C138" i="2"/>
  <c r="D138" i="2"/>
  <c r="E138" i="2"/>
  <c r="F138" i="2"/>
  <c r="G138" i="2"/>
  <c r="H138" i="2"/>
  <c r="I138" i="2"/>
  <c r="B138" i="2" s="1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C139" i="2"/>
  <c r="D139" i="2"/>
  <c r="E139" i="2"/>
  <c r="F139" i="2"/>
  <c r="G139" i="2"/>
  <c r="H139" i="2"/>
  <c r="I139" i="2"/>
  <c r="B139" i="2" s="1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C141" i="2"/>
  <c r="D141" i="2"/>
  <c r="E141" i="2"/>
  <c r="F141" i="2"/>
  <c r="G141" i="2"/>
  <c r="H141" i="2"/>
  <c r="B141" i="2" s="1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C142" i="2"/>
  <c r="D142" i="2"/>
  <c r="E142" i="2"/>
  <c r="F142" i="2"/>
  <c r="G142" i="2"/>
  <c r="H142" i="2"/>
  <c r="I142" i="2"/>
  <c r="B142" i="2" s="1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C143" i="2"/>
  <c r="D143" i="2"/>
  <c r="E143" i="2"/>
  <c r="F143" i="2"/>
  <c r="G143" i="2"/>
  <c r="H143" i="2"/>
  <c r="I143" i="2"/>
  <c r="B143" i="2" s="1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C145" i="2"/>
  <c r="D145" i="2"/>
  <c r="E145" i="2"/>
  <c r="F145" i="2"/>
  <c r="G145" i="2"/>
  <c r="H145" i="2"/>
  <c r="B145" i="2" s="1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C147" i="2"/>
  <c r="D147" i="2"/>
  <c r="E147" i="2"/>
  <c r="F147" i="2"/>
  <c r="G147" i="2"/>
  <c r="H147" i="2"/>
  <c r="I147" i="2"/>
  <c r="B147" i="2" s="1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C149" i="2"/>
  <c r="D149" i="2"/>
  <c r="E149" i="2"/>
  <c r="F149" i="2"/>
  <c r="G149" i="2"/>
  <c r="H149" i="2"/>
  <c r="B149" i="2" s="1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C151" i="2"/>
  <c r="D151" i="2"/>
  <c r="E151" i="2"/>
  <c r="F151" i="2"/>
  <c r="G151" i="2"/>
  <c r="H151" i="2"/>
  <c r="I151" i="2"/>
  <c r="B151" i="2" s="1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C153" i="2"/>
  <c r="D153" i="2"/>
  <c r="E153" i="2"/>
  <c r="F153" i="2"/>
  <c r="G153" i="2"/>
  <c r="H153" i="2"/>
  <c r="B153" i="2" s="1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C154" i="2"/>
  <c r="D154" i="2"/>
  <c r="E154" i="2"/>
  <c r="F154" i="2"/>
  <c r="G154" i="2"/>
  <c r="H154" i="2"/>
  <c r="I154" i="2"/>
  <c r="B154" i="2" s="1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C155" i="2"/>
  <c r="D155" i="2"/>
  <c r="E155" i="2"/>
  <c r="F155" i="2"/>
  <c r="G155" i="2"/>
  <c r="H155" i="2"/>
  <c r="I155" i="2"/>
  <c r="B155" i="2" s="1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C157" i="2"/>
  <c r="D157" i="2"/>
  <c r="E157" i="2"/>
  <c r="F157" i="2"/>
  <c r="G157" i="2"/>
  <c r="H157" i="2"/>
  <c r="B157" i="2" s="1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C158" i="2"/>
  <c r="D158" i="2"/>
  <c r="E158" i="2"/>
  <c r="F158" i="2"/>
  <c r="G158" i="2"/>
  <c r="H158" i="2"/>
  <c r="I158" i="2"/>
  <c r="B158" i="2" s="1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C159" i="2"/>
  <c r="D159" i="2"/>
  <c r="E159" i="2"/>
  <c r="F159" i="2"/>
  <c r="G159" i="2"/>
  <c r="H159" i="2"/>
  <c r="I159" i="2"/>
  <c r="B159" i="2" s="1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C161" i="2"/>
  <c r="D161" i="2"/>
  <c r="E161" i="2"/>
  <c r="F161" i="2"/>
  <c r="G161" i="2"/>
  <c r="H161" i="2"/>
  <c r="B161" i="2" s="1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C163" i="2"/>
  <c r="D163" i="2"/>
  <c r="E163" i="2"/>
  <c r="F163" i="2"/>
  <c r="G163" i="2"/>
  <c r="H163" i="2"/>
  <c r="I163" i="2"/>
  <c r="B163" i="2" s="1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C165" i="2"/>
  <c r="D165" i="2"/>
  <c r="E165" i="2"/>
  <c r="F165" i="2"/>
  <c r="G165" i="2"/>
  <c r="H165" i="2"/>
  <c r="B165" i="2" s="1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C167" i="2"/>
  <c r="D167" i="2"/>
  <c r="E167" i="2"/>
  <c r="F167" i="2"/>
  <c r="G167" i="2"/>
  <c r="H167" i="2"/>
  <c r="I167" i="2"/>
  <c r="B167" i="2" s="1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C169" i="2"/>
  <c r="D169" i="2"/>
  <c r="E169" i="2"/>
  <c r="F169" i="2"/>
  <c r="G169" i="2"/>
  <c r="H169" i="2"/>
  <c r="B169" i="2" s="1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C170" i="2"/>
  <c r="D170" i="2"/>
  <c r="E170" i="2"/>
  <c r="F170" i="2"/>
  <c r="G170" i="2"/>
  <c r="H170" i="2"/>
  <c r="I170" i="2"/>
  <c r="B170" i="2" s="1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C171" i="2"/>
  <c r="D171" i="2"/>
  <c r="E171" i="2"/>
  <c r="F171" i="2"/>
  <c r="G171" i="2"/>
  <c r="H171" i="2"/>
  <c r="I171" i="2"/>
  <c r="B171" i="2" s="1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C173" i="2"/>
  <c r="D173" i="2"/>
  <c r="E173" i="2"/>
  <c r="F173" i="2"/>
  <c r="G173" i="2"/>
  <c r="H173" i="2"/>
  <c r="B173" i="2" s="1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C174" i="2"/>
  <c r="D174" i="2"/>
  <c r="E174" i="2"/>
  <c r="F174" i="2"/>
  <c r="G174" i="2"/>
  <c r="H174" i="2"/>
  <c r="I174" i="2"/>
  <c r="B174" i="2" s="1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C175" i="2"/>
  <c r="D175" i="2"/>
  <c r="E175" i="2"/>
  <c r="F175" i="2"/>
  <c r="G175" i="2"/>
  <c r="H175" i="2"/>
  <c r="I175" i="2"/>
  <c r="B175" i="2" s="1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C177" i="2"/>
  <c r="D177" i="2"/>
  <c r="E177" i="2"/>
  <c r="F177" i="2"/>
  <c r="G177" i="2"/>
  <c r="H177" i="2"/>
  <c r="B177" i="2" s="1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C179" i="2"/>
  <c r="D179" i="2"/>
  <c r="E179" i="2"/>
  <c r="F179" i="2"/>
  <c r="G179" i="2"/>
  <c r="H179" i="2"/>
  <c r="I179" i="2"/>
  <c r="B179" i="2" s="1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C181" i="2"/>
  <c r="D181" i="2"/>
  <c r="E181" i="2"/>
  <c r="F181" i="2"/>
  <c r="G181" i="2"/>
  <c r="H181" i="2"/>
  <c r="B181" i="2" s="1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C183" i="2"/>
  <c r="D183" i="2"/>
  <c r="E183" i="2"/>
  <c r="F183" i="2"/>
  <c r="G183" i="2"/>
  <c r="H183" i="2"/>
  <c r="I183" i="2"/>
  <c r="B183" i="2" s="1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C185" i="2"/>
  <c r="D185" i="2"/>
  <c r="E185" i="2"/>
  <c r="F185" i="2"/>
  <c r="G185" i="2"/>
  <c r="H185" i="2"/>
  <c r="B185" i="2" s="1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C186" i="2"/>
  <c r="D186" i="2"/>
  <c r="E186" i="2"/>
  <c r="F186" i="2"/>
  <c r="G186" i="2"/>
  <c r="H186" i="2"/>
  <c r="I186" i="2"/>
  <c r="B186" i="2" s="1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C187" i="2"/>
  <c r="D187" i="2"/>
  <c r="E187" i="2"/>
  <c r="F187" i="2"/>
  <c r="G187" i="2"/>
  <c r="H187" i="2"/>
  <c r="I187" i="2"/>
  <c r="B187" i="2" s="1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C189" i="2"/>
  <c r="D189" i="2"/>
  <c r="E189" i="2"/>
  <c r="F189" i="2"/>
  <c r="G189" i="2"/>
  <c r="H189" i="2"/>
  <c r="B189" i="2" s="1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C190" i="2"/>
  <c r="D190" i="2"/>
  <c r="E190" i="2"/>
  <c r="F190" i="2"/>
  <c r="G190" i="2"/>
  <c r="H190" i="2"/>
  <c r="I190" i="2"/>
  <c r="B190" i="2" s="1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C191" i="2"/>
  <c r="D191" i="2"/>
  <c r="E191" i="2"/>
  <c r="F191" i="2"/>
  <c r="G191" i="2"/>
  <c r="H191" i="2"/>
  <c r="I191" i="2"/>
  <c r="B191" i="2" s="1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C193" i="2"/>
  <c r="D193" i="2"/>
  <c r="E193" i="2"/>
  <c r="F193" i="2"/>
  <c r="G193" i="2"/>
  <c r="H193" i="2"/>
  <c r="B193" i="2" s="1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C195" i="2"/>
  <c r="D195" i="2"/>
  <c r="E195" i="2"/>
  <c r="F195" i="2"/>
  <c r="G195" i="2"/>
  <c r="H195" i="2"/>
  <c r="I195" i="2"/>
  <c r="B195" i="2" s="1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C197" i="2"/>
  <c r="D197" i="2"/>
  <c r="E197" i="2"/>
  <c r="F197" i="2"/>
  <c r="G197" i="2"/>
  <c r="H197" i="2"/>
  <c r="B197" i="2" s="1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C199" i="2"/>
  <c r="D199" i="2"/>
  <c r="E199" i="2"/>
  <c r="F199" i="2"/>
  <c r="G199" i="2"/>
  <c r="H199" i="2"/>
  <c r="I199" i="2"/>
  <c r="B199" i="2" s="1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C201" i="2"/>
  <c r="D201" i="2"/>
  <c r="E201" i="2"/>
  <c r="F201" i="2"/>
  <c r="G201" i="2"/>
  <c r="H201" i="2"/>
  <c r="B201" i="2" s="1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C202" i="2"/>
  <c r="D202" i="2"/>
  <c r="E202" i="2"/>
  <c r="F202" i="2"/>
  <c r="G202" i="2"/>
  <c r="H202" i="2"/>
  <c r="I202" i="2"/>
  <c r="B202" i="2" s="1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C203" i="2"/>
  <c r="D203" i="2"/>
  <c r="E203" i="2"/>
  <c r="F203" i="2"/>
  <c r="G203" i="2"/>
  <c r="H203" i="2"/>
  <c r="I203" i="2"/>
  <c r="B203" i="2" s="1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C205" i="2"/>
  <c r="D205" i="2"/>
  <c r="E205" i="2"/>
  <c r="F205" i="2"/>
  <c r="G205" i="2"/>
  <c r="H205" i="2"/>
  <c r="B205" i="2" s="1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C206" i="2"/>
  <c r="D206" i="2"/>
  <c r="E206" i="2"/>
  <c r="F206" i="2"/>
  <c r="G206" i="2"/>
  <c r="H206" i="2"/>
  <c r="I206" i="2"/>
  <c r="B206" i="2" s="1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C207" i="2"/>
  <c r="D207" i="2"/>
  <c r="E207" i="2"/>
  <c r="F207" i="2"/>
  <c r="G207" i="2"/>
  <c r="H207" i="2"/>
  <c r="I207" i="2"/>
  <c r="B207" i="2" s="1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C209" i="2"/>
  <c r="D209" i="2"/>
  <c r="E209" i="2"/>
  <c r="F209" i="2"/>
  <c r="G209" i="2"/>
  <c r="H209" i="2"/>
  <c r="B209" i="2" s="1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C211" i="2"/>
  <c r="D211" i="2"/>
  <c r="E211" i="2"/>
  <c r="F211" i="2"/>
  <c r="G211" i="2"/>
  <c r="H211" i="2"/>
  <c r="I211" i="2"/>
  <c r="B211" i="2" s="1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C215" i="2"/>
  <c r="D215" i="2"/>
  <c r="E215" i="2"/>
  <c r="F215" i="2"/>
  <c r="G215" i="2"/>
  <c r="H215" i="2"/>
  <c r="I215" i="2"/>
  <c r="B215" i="2" s="1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C217" i="2"/>
  <c r="D217" i="2"/>
  <c r="E217" i="2"/>
  <c r="F217" i="2"/>
  <c r="G217" i="2"/>
  <c r="H217" i="2"/>
  <c r="B217" i="2" s="1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C218" i="2"/>
  <c r="D218" i="2"/>
  <c r="E218" i="2"/>
  <c r="F218" i="2"/>
  <c r="G218" i="2"/>
  <c r="H218" i="2"/>
  <c r="I218" i="2"/>
  <c r="B218" i="2" s="1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C219" i="2"/>
  <c r="D219" i="2"/>
  <c r="E219" i="2"/>
  <c r="F219" i="2"/>
  <c r="G219" i="2"/>
  <c r="H219" i="2"/>
  <c r="I219" i="2"/>
  <c r="B219" i="2" s="1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C222" i="2"/>
  <c r="D222" i="2"/>
  <c r="E222" i="2"/>
  <c r="F222" i="2"/>
  <c r="G222" i="2"/>
  <c r="H222" i="2"/>
  <c r="I222" i="2"/>
  <c r="B222" i="2" s="1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C223" i="2"/>
  <c r="D223" i="2"/>
  <c r="E223" i="2"/>
  <c r="F223" i="2"/>
  <c r="G223" i="2"/>
  <c r="H223" i="2"/>
  <c r="I223" i="2"/>
  <c r="B223" i="2" s="1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C227" i="2"/>
  <c r="D227" i="2"/>
  <c r="E227" i="2"/>
  <c r="F227" i="2"/>
  <c r="G227" i="2"/>
  <c r="H227" i="2"/>
  <c r="I227" i="2"/>
  <c r="B227" i="2" s="1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C231" i="2"/>
  <c r="D231" i="2"/>
  <c r="E231" i="2"/>
  <c r="F231" i="2"/>
  <c r="G231" i="2"/>
  <c r="H231" i="2"/>
  <c r="I231" i="2"/>
  <c r="B231" i="2" s="1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C233" i="2"/>
  <c r="D233" i="2"/>
  <c r="E233" i="2"/>
  <c r="F233" i="2"/>
  <c r="G233" i="2"/>
  <c r="H233" i="2"/>
  <c r="B233" i="2" s="1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C234" i="2"/>
  <c r="D234" i="2"/>
  <c r="E234" i="2"/>
  <c r="F234" i="2"/>
  <c r="G234" i="2"/>
  <c r="H234" i="2"/>
  <c r="I234" i="2"/>
  <c r="B234" i="2" s="1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C235" i="2"/>
  <c r="D235" i="2"/>
  <c r="E235" i="2"/>
  <c r="F235" i="2"/>
  <c r="G235" i="2"/>
  <c r="H235" i="2"/>
  <c r="I235" i="2"/>
  <c r="B235" i="2" s="1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C238" i="2"/>
  <c r="D238" i="2"/>
  <c r="E238" i="2"/>
  <c r="F238" i="2"/>
  <c r="G238" i="2"/>
  <c r="H238" i="2"/>
  <c r="I238" i="2"/>
  <c r="B238" i="2" s="1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C239" i="2"/>
  <c r="D239" i="2"/>
  <c r="E239" i="2"/>
  <c r="F239" i="2"/>
  <c r="G239" i="2"/>
  <c r="H239" i="2"/>
  <c r="I239" i="2"/>
  <c r="B239" i="2" s="1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U241" i="2"/>
  <c r="V241" i="2"/>
  <c r="W241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U242" i="2"/>
  <c r="V242" i="2"/>
  <c r="W242" i="2"/>
  <c r="C243" i="2"/>
  <c r="D243" i="2"/>
  <c r="E243" i="2"/>
  <c r="F243" i="2"/>
  <c r="G243" i="2"/>
  <c r="H243" i="2"/>
  <c r="I243" i="2"/>
  <c r="B243" i="2" s="1"/>
  <c r="J243" i="2"/>
  <c r="K243" i="2"/>
  <c r="L243" i="2"/>
  <c r="M243" i="2"/>
  <c r="N243" i="2"/>
  <c r="O243" i="2"/>
  <c r="P243" i="2"/>
  <c r="Q243" i="2"/>
  <c r="R243" i="2"/>
  <c r="S243" i="2"/>
  <c r="T243" i="2"/>
  <c r="U243" i="2"/>
  <c r="V243" i="2"/>
  <c r="W243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U244" i="2"/>
  <c r="V244" i="2"/>
  <c r="W244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U245" i="2"/>
  <c r="V245" i="2"/>
  <c r="W245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V246" i="2"/>
  <c r="W246" i="2"/>
  <c r="C247" i="2"/>
  <c r="D247" i="2"/>
  <c r="E247" i="2"/>
  <c r="F247" i="2"/>
  <c r="G247" i="2"/>
  <c r="H247" i="2"/>
  <c r="I247" i="2"/>
  <c r="B247" i="2" s="1"/>
  <c r="J247" i="2"/>
  <c r="K247" i="2"/>
  <c r="L247" i="2"/>
  <c r="M247" i="2"/>
  <c r="N247" i="2"/>
  <c r="O247" i="2"/>
  <c r="P247" i="2"/>
  <c r="Q247" i="2"/>
  <c r="R247" i="2"/>
  <c r="S247" i="2"/>
  <c r="T247" i="2"/>
  <c r="U247" i="2"/>
  <c r="V247" i="2"/>
  <c r="W247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C249" i="2"/>
  <c r="D249" i="2"/>
  <c r="E249" i="2"/>
  <c r="F249" i="2"/>
  <c r="G249" i="2"/>
  <c r="H249" i="2"/>
  <c r="B249" i="2" s="1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C250" i="2"/>
  <c r="D250" i="2"/>
  <c r="E250" i="2"/>
  <c r="F250" i="2"/>
  <c r="G250" i="2"/>
  <c r="H250" i="2"/>
  <c r="I250" i="2"/>
  <c r="B250" i="2" s="1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C251" i="2"/>
  <c r="D251" i="2"/>
  <c r="E251" i="2"/>
  <c r="F251" i="2"/>
  <c r="G251" i="2"/>
  <c r="H251" i="2"/>
  <c r="I251" i="2"/>
  <c r="B251" i="2" s="1"/>
  <c r="J251" i="2"/>
  <c r="K251" i="2"/>
  <c r="L251" i="2"/>
  <c r="M251" i="2"/>
  <c r="N251" i="2"/>
  <c r="O251" i="2"/>
  <c r="P251" i="2"/>
  <c r="Q251" i="2"/>
  <c r="R251" i="2"/>
  <c r="S251" i="2"/>
  <c r="T251" i="2"/>
  <c r="U251" i="2"/>
  <c r="V251" i="2"/>
  <c r="W251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W253" i="2"/>
  <c r="C254" i="2"/>
  <c r="D254" i="2"/>
  <c r="E254" i="2"/>
  <c r="F254" i="2"/>
  <c r="G254" i="2"/>
  <c r="H254" i="2"/>
  <c r="I254" i="2"/>
  <c r="B254" i="2" s="1"/>
  <c r="J254" i="2"/>
  <c r="K254" i="2"/>
  <c r="L254" i="2"/>
  <c r="M254" i="2"/>
  <c r="N254" i="2"/>
  <c r="O254" i="2"/>
  <c r="P254" i="2"/>
  <c r="Q254" i="2"/>
  <c r="R254" i="2"/>
  <c r="S254" i="2"/>
  <c r="T254" i="2"/>
  <c r="U254" i="2"/>
  <c r="V254" i="2"/>
  <c r="W254" i="2"/>
  <c r="C255" i="2"/>
  <c r="D255" i="2"/>
  <c r="E255" i="2"/>
  <c r="F255" i="2"/>
  <c r="G255" i="2"/>
  <c r="H255" i="2"/>
  <c r="I255" i="2"/>
  <c r="B255" i="2" s="1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U256" i="2"/>
  <c r="V256" i="2"/>
  <c r="W256" i="2"/>
  <c r="C257" i="2"/>
  <c r="D257" i="2"/>
  <c r="E257" i="2"/>
  <c r="F257" i="2"/>
  <c r="G257" i="2"/>
  <c r="H257" i="2"/>
  <c r="B257" i="2" s="1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V258" i="2"/>
  <c r="W258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V259" i="2"/>
  <c r="W259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U260" i="2"/>
  <c r="V260" i="2"/>
  <c r="W260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U261" i="2"/>
  <c r="V261" i="2"/>
  <c r="W261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U262" i="2"/>
  <c r="V262" i="2"/>
  <c r="W262" i="2"/>
  <c r="C263" i="2"/>
  <c r="D263" i="2"/>
  <c r="E263" i="2"/>
  <c r="F263" i="2"/>
  <c r="G263" i="2"/>
  <c r="H263" i="2"/>
  <c r="I263" i="2"/>
  <c r="B263" i="2" s="1"/>
  <c r="J263" i="2"/>
  <c r="K263" i="2"/>
  <c r="L263" i="2"/>
  <c r="M263" i="2"/>
  <c r="N263" i="2"/>
  <c r="O263" i="2"/>
  <c r="P263" i="2"/>
  <c r="Q263" i="2"/>
  <c r="R263" i="2"/>
  <c r="S263" i="2"/>
  <c r="T263" i="2"/>
  <c r="U263" i="2"/>
  <c r="V263" i="2"/>
  <c r="W263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U264" i="2"/>
  <c r="V264" i="2"/>
  <c r="W264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U266" i="2"/>
  <c r="V266" i="2"/>
  <c r="W266" i="2"/>
  <c r="C267" i="2"/>
  <c r="D267" i="2"/>
  <c r="E267" i="2"/>
  <c r="F267" i="2"/>
  <c r="G267" i="2"/>
  <c r="H267" i="2"/>
  <c r="I267" i="2"/>
  <c r="B267" i="2" s="1"/>
  <c r="J267" i="2"/>
  <c r="K267" i="2"/>
  <c r="L267" i="2"/>
  <c r="M267" i="2"/>
  <c r="N267" i="2"/>
  <c r="O267" i="2"/>
  <c r="P267" i="2"/>
  <c r="Q267" i="2"/>
  <c r="R267" i="2"/>
  <c r="S267" i="2"/>
  <c r="T267" i="2"/>
  <c r="U267" i="2"/>
  <c r="V267" i="2"/>
  <c r="W267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U269" i="2"/>
  <c r="V269" i="2"/>
  <c r="W269" i="2"/>
  <c r="C270" i="2"/>
  <c r="D270" i="2"/>
  <c r="E270" i="2"/>
  <c r="F270" i="2"/>
  <c r="G270" i="2"/>
  <c r="H270" i="2"/>
  <c r="B270" i="2" s="1"/>
  <c r="I270" i="2"/>
  <c r="J270" i="2"/>
  <c r="K270" i="2"/>
  <c r="L270" i="2"/>
  <c r="M270" i="2"/>
  <c r="N270" i="2"/>
  <c r="O270" i="2"/>
  <c r="P270" i="2"/>
  <c r="Q270" i="2"/>
  <c r="R270" i="2"/>
  <c r="S270" i="2"/>
  <c r="T270" i="2"/>
  <c r="U270" i="2"/>
  <c r="V270" i="2"/>
  <c r="W270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U272" i="2"/>
  <c r="V272" i="2"/>
  <c r="W272" i="2"/>
  <c r="C273" i="2"/>
  <c r="D273" i="2"/>
  <c r="E273" i="2"/>
  <c r="F273" i="2"/>
  <c r="G273" i="2"/>
  <c r="H273" i="2"/>
  <c r="B273" i="2" s="1"/>
  <c r="I273" i="2"/>
  <c r="J273" i="2"/>
  <c r="K273" i="2"/>
  <c r="L273" i="2"/>
  <c r="M273" i="2"/>
  <c r="N273" i="2"/>
  <c r="O273" i="2"/>
  <c r="P273" i="2"/>
  <c r="Q273" i="2"/>
  <c r="R273" i="2"/>
  <c r="S273" i="2"/>
  <c r="T273" i="2"/>
  <c r="U273" i="2"/>
  <c r="V273" i="2"/>
  <c r="W273" i="2"/>
  <c r="C274" i="2"/>
  <c r="D274" i="2"/>
  <c r="E274" i="2"/>
  <c r="F274" i="2"/>
  <c r="G274" i="2"/>
  <c r="H274" i="2"/>
  <c r="I274" i="2"/>
  <c r="B274" i="2" s="1"/>
  <c r="J274" i="2"/>
  <c r="K274" i="2"/>
  <c r="L274" i="2"/>
  <c r="M274" i="2"/>
  <c r="N274" i="2"/>
  <c r="O274" i="2"/>
  <c r="P274" i="2"/>
  <c r="Q274" i="2"/>
  <c r="R274" i="2"/>
  <c r="S274" i="2"/>
  <c r="T274" i="2"/>
  <c r="U274" i="2"/>
  <c r="V274" i="2"/>
  <c r="W274" i="2"/>
  <c r="C275" i="2"/>
  <c r="D275" i="2"/>
  <c r="E275" i="2"/>
  <c r="F275" i="2"/>
  <c r="G275" i="2"/>
  <c r="H275" i="2"/>
  <c r="I275" i="2"/>
  <c r="B275" i="2" s="1"/>
  <c r="J275" i="2"/>
  <c r="K275" i="2"/>
  <c r="L275" i="2"/>
  <c r="M275" i="2"/>
  <c r="N275" i="2"/>
  <c r="O275" i="2"/>
  <c r="P275" i="2"/>
  <c r="Q275" i="2"/>
  <c r="R275" i="2"/>
  <c r="S275" i="2"/>
  <c r="T275" i="2"/>
  <c r="U275" i="2"/>
  <c r="V275" i="2"/>
  <c r="W275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U276" i="2"/>
  <c r="V276" i="2"/>
  <c r="W276" i="2"/>
  <c r="C277" i="2"/>
  <c r="D277" i="2"/>
  <c r="E277" i="2"/>
  <c r="F277" i="2"/>
  <c r="G277" i="2"/>
  <c r="H277" i="2"/>
  <c r="B277" i="2" s="1"/>
  <c r="I277" i="2"/>
  <c r="J277" i="2"/>
  <c r="K277" i="2"/>
  <c r="L277" i="2"/>
  <c r="M277" i="2"/>
  <c r="N277" i="2"/>
  <c r="O277" i="2"/>
  <c r="P277" i="2"/>
  <c r="Q277" i="2"/>
  <c r="R277" i="2"/>
  <c r="S277" i="2"/>
  <c r="T277" i="2"/>
  <c r="U277" i="2"/>
  <c r="V277" i="2"/>
  <c r="W277" i="2"/>
  <c r="C278" i="2"/>
  <c r="D278" i="2"/>
  <c r="E278" i="2"/>
  <c r="F278" i="2"/>
  <c r="G278" i="2"/>
  <c r="H278" i="2"/>
  <c r="B278" i="2" s="1"/>
  <c r="I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W278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U279" i="2"/>
  <c r="V279" i="2"/>
  <c r="W279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U280" i="2"/>
  <c r="V280" i="2"/>
  <c r="W280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U281" i="2"/>
  <c r="V281" i="2"/>
  <c r="W281" i="2"/>
  <c r="C282" i="2"/>
  <c r="D282" i="2"/>
  <c r="E282" i="2"/>
  <c r="F282" i="2"/>
  <c r="G282" i="2"/>
  <c r="H282" i="2"/>
  <c r="B282" i="2" s="1"/>
  <c r="I282" i="2"/>
  <c r="J282" i="2"/>
  <c r="K282" i="2"/>
  <c r="L282" i="2"/>
  <c r="M282" i="2"/>
  <c r="N282" i="2"/>
  <c r="O282" i="2"/>
  <c r="P282" i="2"/>
  <c r="Q282" i="2"/>
  <c r="R282" i="2"/>
  <c r="S282" i="2"/>
  <c r="T282" i="2"/>
  <c r="U282" i="2"/>
  <c r="V282" i="2"/>
  <c r="W282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U283" i="2"/>
  <c r="V283" i="2"/>
  <c r="W283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U284" i="2"/>
  <c r="V284" i="2"/>
  <c r="W284" i="2"/>
  <c r="C285" i="2"/>
  <c r="D285" i="2"/>
  <c r="E285" i="2"/>
  <c r="F285" i="2"/>
  <c r="G285" i="2"/>
  <c r="H285" i="2"/>
  <c r="B285" i="2" s="1"/>
  <c r="I285" i="2"/>
  <c r="J285" i="2"/>
  <c r="K285" i="2"/>
  <c r="L285" i="2"/>
  <c r="M285" i="2"/>
  <c r="N285" i="2"/>
  <c r="O285" i="2"/>
  <c r="P285" i="2"/>
  <c r="Q285" i="2"/>
  <c r="R285" i="2"/>
  <c r="S285" i="2"/>
  <c r="T285" i="2"/>
  <c r="U285" i="2"/>
  <c r="V285" i="2"/>
  <c r="W285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U286" i="2"/>
  <c r="V286" i="2"/>
  <c r="W286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W287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U288" i="2"/>
  <c r="V288" i="2"/>
  <c r="W288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U289" i="2"/>
  <c r="V289" i="2"/>
  <c r="W289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U290" i="2"/>
  <c r="V290" i="2"/>
  <c r="W290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U292" i="2"/>
  <c r="V292" i="2"/>
  <c r="W292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U293" i="2"/>
  <c r="V293" i="2"/>
  <c r="W293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U294" i="2"/>
  <c r="V294" i="2"/>
  <c r="W294" i="2"/>
  <c r="C295" i="2"/>
  <c r="D295" i="2"/>
  <c r="E295" i="2"/>
  <c r="F295" i="2"/>
  <c r="G295" i="2"/>
  <c r="H295" i="2"/>
  <c r="I295" i="2"/>
  <c r="B295" i="2" s="1"/>
  <c r="J295" i="2"/>
  <c r="K295" i="2"/>
  <c r="L295" i="2"/>
  <c r="M295" i="2"/>
  <c r="N295" i="2"/>
  <c r="O295" i="2"/>
  <c r="P295" i="2"/>
  <c r="Q295" i="2"/>
  <c r="R295" i="2"/>
  <c r="S295" i="2"/>
  <c r="T295" i="2"/>
  <c r="U295" i="2"/>
  <c r="V295" i="2"/>
  <c r="W295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U296" i="2"/>
  <c r="V296" i="2"/>
  <c r="W296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U297" i="2"/>
  <c r="V297" i="2"/>
  <c r="W297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U298" i="2"/>
  <c r="V298" i="2"/>
  <c r="W298" i="2"/>
  <c r="C299" i="2"/>
  <c r="D299" i="2"/>
  <c r="E299" i="2"/>
  <c r="F299" i="2"/>
  <c r="G299" i="2"/>
  <c r="H299" i="2"/>
  <c r="I299" i="2"/>
  <c r="B299" i="2" s="1"/>
  <c r="J299" i="2"/>
  <c r="K299" i="2"/>
  <c r="L299" i="2"/>
  <c r="M299" i="2"/>
  <c r="N299" i="2"/>
  <c r="O299" i="2"/>
  <c r="P299" i="2"/>
  <c r="Q299" i="2"/>
  <c r="R299" i="2"/>
  <c r="S299" i="2"/>
  <c r="T299" i="2"/>
  <c r="U299" i="2"/>
  <c r="V299" i="2"/>
  <c r="W299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U300" i="2"/>
  <c r="V300" i="2"/>
  <c r="W300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U301" i="2"/>
  <c r="V301" i="2"/>
  <c r="W301" i="2"/>
  <c r="C302" i="2"/>
  <c r="D302" i="2"/>
  <c r="E302" i="2"/>
  <c r="F302" i="2"/>
  <c r="G302" i="2"/>
  <c r="H302" i="2"/>
  <c r="B302" i="2" s="1"/>
  <c r="I302" i="2"/>
  <c r="J302" i="2"/>
  <c r="K302" i="2"/>
  <c r="L302" i="2"/>
  <c r="M302" i="2"/>
  <c r="N302" i="2"/>
  <c r="O302" i="2"/>
  <c r="P302" i="2"/>
  <c r="Q302" i="2"/>
  <c r="R302" i="2"/>
  <c r="S302" i="2"/>
  <c r="T302" i="2"/>
  <c r="U302" i="2"/>
  <c r="V302" i="2"/>
  <c r="W302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U303" i="2"/>
  <c r="V303" i="2"/>
  <c r="W303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U304" i="2"/>
  <c r="V304" i="2"/>
  <c r="W304" i="2"/>
  <c r="C305" i="2"/>
  <c r="D305" i="2"/>
  <c r="E305" i="2"/>
  <c r="F305" i="2"/>
  <c r="G305" i="2"/>
  <c r="H305" i="2"/>
  <c r="B305" i="2" s="1"/>
  <c r="I305" i="2"/>
  <c r="J305" i="2"/>
  <c r="K305" i="2"/>
  <c r="L305" i="2"/>
  <c r="M305" i="2"/>
  <c r="N305" i="2"/>
  <c r="O305" i="2"/>
  <c r="P305" i="2"/>
  <c r="Q305" i="2"/>
  <c r="R305" i="2"/>
  <c r="S305" i="2"/>
  <c r="T305" i="2"/>
  <c r="U305" i="2"/>
  <c r="V305" i="2"/>
  <c r="W305" i="2"/>
  <c r="C306" i="2"/>
  <c r="D306" i="2"/>
  <c r="E306" i="2"/>
  <c r="F306" i="2"/>
  <c r="G306" i="2"/>
  <c r="H306" i="2"/>
  <c r="I306" i="2"/>
  <c r="B306" i="2" s="1"/>
  <c r="J306" i="2"/>
  <c r="K306" i="2"/>
  <c r="L306" i="2"/>
  <c r="M306" i="2"/>
  <c r="N306" i="2"/>
  <c r="O306" i="2"/>
  <c r="P306" i="2"/>
  <c r="Q306" i="2"/>
  <c r="R306" i="2"/>
  <c r="S306" i="2"/>
  <c r="T306" i="2"/>
  <c r="U306" i="2"/>
  <c r="V306" i="2"/>
  <c r="W306" i="2"/>
  <c r="C307" i="2"/>
  <c r="D307" i="2"/>
  <c r="E307" i="2"/>
  <c r="F307" i="2"/>
  <c r="G307" i="2"/>
  <c r="H307" i="2"/>
  <c r="I307" i="2"/>
  <c r="B307" i="2" s="1"/>
  <c r="J307" i="2"/>
  <c r="K307" i="2"/>
  <c r="L307" i="2"/>
  <c r="M307" i="2"/>
  <c r="N307" i="2"/>
  <c r="O307" i="2"/>
  <c r="P307" i="2"/>
  <c r="Q307" i="2"/>
  <c r="R307" i="2"/>
  <c r="S307" i="2"/>
  <c r="T307" i="2"/>
  <c r="U307" i="2"/>
  <c r="V307" i="2"/>
  <c r="W307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U308" i="2"/>
  <c r="V308" i="2"/>
  <c r="W308" i="2"/>
  <c r="C309" i="2"/>
  <c r="D309" i="2"/>
  <c r="E309" i="2"/>
  <c r="F309" i="2"/>
  <c r="G309" i="2"/>
  <c r="H309" i="2"/>
  <c r="B309" i="2" s="1"/>
  <c r="I309" i="2"/>
  <c r="J309" i="2"/>
  <c r="K309" i="2"/>
  <c r="L309" i="2"/>
  <c r="M309" i="2"/>
  <c r="N309" i="2"/>
  <c r="O309" i="2"/>
  <c r="P309" i="2"/>
  <c r="Q309" i="2"/>
  <c r="R309" i="2"/>
  <c r="S309" i="2"/>
  <c r="T309" i="2"/>
  <c r="U309" i="2"/>
  <c r="V309" i="2"/>
  <c r="W309" i="2"/>
  <c r="C310" i="2"/>
  <c r="D310" i="2"/>
  <c r="E310" i="2"/>
  <c r="F310" i="2"/>
  <c r="G310" i="2"/>
  <c r="H310" i="2"/>
  <c r="B310" i="2" s="1"/>
  <c r="I310" i="2"/>
  <c r="J310" i="2"/>
  <c r="K310" i="2"/>
  <c r="L310" i="2"/>
  <c r="M310" i="2"/>
  <c r="N310" i="2"/>
  <c r="O310" i="2"/>
  <c r="P310" i="2"/>
  <c r="Q310" i="2"/>
  <c r="R310" i="2"/>
  <c r="S310" i="2"/>
  <c r="T310" i="2"/>
  <c r="U310" i="2"/>
  <c r="V310" i="2"/>
  <c r="W310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U311" i="2"/>
  <c r="V311" i="2"/>
  <c r="W311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U312" i="2"/>
  <c r="V312" i="2"/>
  <c r="W312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U313" i="2"/>
  <c r="V313" i="2"/>
  <c r="W313" i="2"/>
  <c r="C314" i="2"/>
  <c r="D314" i="2"/>
  <c r="E314" i="2"/>
  <c r="F314" i="2"/>
  <c r="G314" i="2"/>
  <c r="H314" i="2"/>
  <c r="B314" i="2" s="1"/>
  <c r="I314" i="2"/>
  <c r="J314" i="2"/>
  <c r="K314" i="2"/>
  <c r="L314" i="2"/>
  <c r="M314" i="2"/>
  <c r="N314" i="2"/>
  <c r="O314" i="2"/>
  <c r="P314" i="2"/>
  <c r="Q314" i="2"/>
  <c r="R314" i="2"/>
  <c r="S314" i="2"/>
  <c r="T314" i="2"/>
  <c r="U314" i="2"/>
  <c r="V314" i="2"/>
  <c r="W314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U315" i="2"/>
  <c r="V315" i="2"/>
  <c r="W315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U316" i="2"/>
  <c r="V316" i="2"/>
  <c r="W316" i="2"/>
  <c r="C317" i="2"/>
  <c r="D317" i="2"/>
  <c r="E317" i="2"/>
  <c r="F317" i="2"/>
  <c r="G317" i="2"/>
  <c r="H317" i="2"/>
  <c r="B317" i="2" s="1"/>
  <c r="I317" i="2"/>
  <c r="J317" i="2"/>
  <c r="K317" i="2"/>
  <c r="L317" i="2"/>
  <c r="M317" i="2"/>
  <c r="N317" i="2"/>
  <c r="O317" i="2"/>
  <c r="P317" i="2"/>
  <c r="Q317" i="2"/>
  <c r="R317" i="2"/>
  <c r="S317" i="2"/>
  <c r="T317" i="2"/>
  <c r="U317" i="2"/>
  <c r="V317" i="2"/>
  <c r="W317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U318" i="2"/>
  <c r="V318" i="2"/>
  <c r="W318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U319" i="2"/>
  <c r="V319" i="2"/>
  <c r="W319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U321" i="2"/>
  <c r="V321" i="2"/>
  <c r="W321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U323" i="2"/>
  <c r="V323" i="2"/>
  <c r="W323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U324" i="2"/>
  <c r="V324" i="2"/>
  <c r="W324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U325" i="2"/>
  <c r="V325" i="2"/>
  <c r="W325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U326" i="2"/>
  <c r="V326" i="2"/>
  <c r="W326" i="2"/>
  <c r="C327" i="2"/>
  <c r="D327" i="2"/>
  <c r="E327" i="2"/>
  <c r="F327" i="2"/>
  <c r="G327" i="2"/>
  <c r="H327" i="2"/>
  <c r="I327" i="2"/>
  <c r="B327" i="2" s="1"/>
  <c r="J327" i="2"/>
  <c r="K327" i="2"/>
  <c r="L327" i="2"/>
  <c r="M327" i="2"/>
  <c r="N327" i="2"/>
  <c r="O327" i="2"/>
  <c r="P327" i="2"/>
  <c r="Q327" i="2"/>
  <c r="R327" i="2"/>
  <c r="S327" i="2"/>
  <c r="T327" i="2"/>
  <c r="U327" i="2"/>
  <c r="V327" i="2"/>
  <c r="W327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U328" i="2"/>
  <c r="V328" i="2"/>
  <c r="W328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U329" i="2"/>
  <c r="V329" i="2"/>
  <c r="W329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U330" i="2"/>
  <c r="V330" i="2"/>
  <c r="W330" i="2"/>
  <c r="C331" i="2"/>
  <c r="D331" i="2"/>
  <c r="E331" i="2"/>
  <c r="F331" i="2"/>
  <c r="G331" i="2"/>
  <c r="H331" i="2"/>
  <c r="I331" i="2"/>
  <c r="B331" i="2" s="1"/>
  <c r="J331" i="2"/>
  <c r="K331" i="2"/>
  <c r="L331" i="2"/>
  <c r="M331" i="2"/>
  <c r="N331" i="2"/>
  <c r="O331" i="2"/>
  <c r="P331" i="2"/>
  <c r="Q331" i="2"/>
  <c r="R331" i="2"/>
  <c r="S331" i="2"/>
  <c r="T331" i="2"/>
  <c r="U331" i="2"/>
  <c r="V331" i="2"/>
  <c r="W331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U332" i="2"/>
  <c r="V332" i="2"/>
  <c r="W332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U333" i="2"/>
  <c r="V333" i="2"/>
  <c r="W333" i="2"/>
  <c r="C334" i="2"/>
  <c r="D334" i="2"/>
  <c r="E334" i="2"/>
  <c r="F334" i="2"/>
  <c r="G334" i="2"/>
  <c r="H334" i="2"/>
  <c r="B334" i="2" s="1"/>
  <c r="I334" i="2"/>
  <c r="J334" i="2"/>
  <c r="K334" i="2"/>
  <c r="L334" i="2"/>
  <c r="M334" i="2"/>
  <c r="N334" i="2"/>
  <c r="O334" i="2"/>
  <c r="P334" i="2"/>
  <c r="Q334" i="2"/>
  <c r="R334" i="2"/>
  <c r="S334" i="2"/>
  <c r="T334" i="2"/>
  <c r="U334" i="2"/>
  <c r="V334" i="2"/>
  <c r="W334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U335" i="2"/>
  <c r="V335" i="2"/>
  <c r="W335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U336" i="2"/>
  <c r="V336" i="2"/>
  <c r="W336" i="2"/>
  <c r="C337" i="2"/>
  <c r="D337" i="2"/>
  <c r="E337" i="2"/>
  <c r="F337" i="2"/>
  <c r="G337" i="2"/>
  <c r="H337" i="2"/>
  <c r="B337" i="2" s="1"/>
  <c r="I337" i="2"/>
  <c r="J337" i="2"/>
  <c r="K337" i="2"/>
  <c r="L337" i="2"/>
  <c r="M337" i="2"/>
  <c r="N337" i="2"/>
  <c r="O337" i="2"/>
  <c r="P337" i="2"/>
  <c r="Q337" i="2"/>
  <c r="R337" i="2"/>
  <c r="S337" i="2"/>
  <c r="T337" i="2"/>
  <c r="U337" i="2"/>
  <c r="V337" i="2"/>
  <c r="W337" i="2"/>
  <c r="C338" i="2"/>
  <c r="D338" i="2"/>
  <c r="E338" i="2"/>
  <c r="F338" i="2"/>
  <c r="G338" i="2"/>
  <c r="H338" i="2"/>
  <c r="I338" i="2"/>
  <c r="B338" i="2" s="1"/>
  <c r="J338" i="2"/>
  <c r="K338" i="2"/>
  <c r="L338" i="2"/>
  <c r="M338" i="2"/>
  <c r="N338" i="2"/>
  <c r="O338" i="2"/>
  <c r="P338" i="2"/>
  <c r="Q338" i="2"/>
  <c r="R338" i="2"/>
  <c r="S338" i="2"/>
  <c r="T338" i="2"/>
  <c r="U338" i="2"/>
  <c r="V338" i="2"/>
  <c r="W338" i="2"/>
  <c r="C339" i="2"/>
  <c r="D339" i="2"/>
  <c r="E339" i="2"/>
  <c r="F339" i="2"/>
  <c r="G339" i="2"/>
  <c r="H339" i="2"/>
  <c r="I339" i="2"/>
  <c r="B339" i="2" s="1"/>
  <c r="J339" i="2"/>
  <c r="K339" i="2"/>
  <c r="L339" i="2"/>
  <c r="M339" i="2"/>
  <c r="N339" i="2"/>
  <c r="O339" i="2"/>
  <c r="P339" i="2"/>
  <c r="Q339" i="2"/>
  <c r="R339" i="2"/>
  <c r="S339" i="2"/>
  <c r="T339" i="2"/>
  <c r="U339" i="2"/>
  <c r="V339" i="2"/>
  <c r="W339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U340" i="2"/>
  <c r="V340" i="2"/>
  <c r="W340" i="2"/>
  <c r="C341" i="2"/>
  <c r="D341" i="2"/>
  <c r="E341" i="2"/>
  <c r="F341" i="2"/>
  <c r="G341" i="2"/>
  <c r="H341" i="2"/>
  <c r="B341" i="2" s="1"/>
  <c r="I341" i="2"/>
  <c r="J341" i="2"/>
  <c r="K341" i="2"/>
  <c r="L341" i="2"/>
  <c r="M341" i="2"/>
  <c r="N341" i="2"/>
  <c r="O341" i="2"/>
  <c r="P341" i="2"/>
  <c r="Q341" i="2"/>
  <c r="R341" i="2"/>
  <c r="S341" i="2"/>
  <c r="T341" i="2"/>
  <c r="U341" i="2"/>
  <c r="V341" i="2"/>
  <c r="W341" i="2"/>
  <c r="C342" i="2"/>
  <c r="D342" i="2"/>
  <c r="E342" i="2"/>
  <c r="F342" i="2"/>
  <c r="G342" i="2"/>
  <c r="H342" i="2"/>
  <c r="B342" i="2" s="1"/>
  <c r="I342" i="2"/>
  <c r="J342" i="2"/>
  <c r="K342" i="2"/>
  <c r="L342" i="2"/>
  <c r="M342" i="2"/>
  <c r="N342" i="2"/>
  <c r="O342" i="2"/>
  <c r="P342" i="2"/>
  <c r="Q342" i="2"/>
  <c r="R342" i="2"/>
  <c r="S342" i="2"/>
  <c r="T342" i="2"/>
  <c r="U342" i="2"/>
  <c r="V342" i="2"/>
  <c r="W342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U343" i="2"/>
  <c r="V343" i="2"/>
  <c r="W343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U344" i="2"/>
  <c r="V344" i="2"/>
  <c r="W344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U345" i="2"/>
  <c r="V345" i="2"/>
  <c r="W345" i="2"/>
  <c r="C346" i="2"/>
  <c r="D346" i="2"/>
  <c r="E346" i="2"/>
  <c r="F346" i="2"/>
  <c r="G346" i="2"/>
  <c r="H346" i="2"/>
  <c r="B346" i="2" s="1"/>
  <c r="I346" i="2"/>
  <c r="J346" i="2"/>
  <c r="K346" i="2"/>
  <c r="L346" i="2"/>
  <c r="M346" i="2"/>
  <c r="N346" i="2"/>
  <c r="O346" i="2"/>
  <c r="P346" i="2"/>
  <c r="Q346" i="2"/>
  <c r="R346" i="2"/>
  <c r="S346" i="2"/>
  <c r="T346" i="2"/>
  <c r="U346" i="2"/>
  <c r="V346" i="2"/>
  <c r="W346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U347" i="2"/>
  <c r="V347" i="2"/>
  <c r="W347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C349" i="2"/>
  <c r="D349" i="2"/>
  <c r="E349" i="2"/>
  <c r="F349" i="2"/>
  <c r="G349" i="2"/>
  <c r="H349" i="2"/>
  <c r="B349" i="2" s="1"/>
  <c r="I349" i="2"/>
  <c r="J349" i="2"/>
  <c r="K349" i="2"/>
  <c r="L349" i="2"/>
  <c r="M349" i="2"/>
  <c r="N349" i="2"/>
  <c r="O349" i="2"/>
  <c r="P349" i="2"/>
  <c r="Q349" i="2"/>
  <c r="R349" i="2"/>
  <c r="S349" i="2"/>
  <c r="T349" i="2"/>
  <c r="U349" i="2"/>
  <c r="V349" i="2"/>
  <c r="W349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U350" i="2"/>
  <c r="V350" i="2"/>
  <c r="W350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U351" i="2"/>
  <c r="V351" i="2"/>
  <c r="W351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U352" i="2"/>
  <c r="V352" i="2"/>
  <c r="W352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U353" i="2"/>
  <c r="V353" i="2"/>
  <c r="W353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U354" i="2"/>
  <c r="V354" i="2"/>
  <c r="W354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U355" i="2"/>
  <c r="V355" i="2"/>
  <c r="W355" i="2"/>
  <c r="C356" i="2"/>
  <c r="D356" i="2"/>
  <c r="E356" i="2"/>
  <c r="F356" i="2"/>
  <c r="G356" i="2"/>
  <c r="H356" i="2"/>
  <c r="I356" i="2"/>
  <c r="B356" i="2" s="1"/>
  <c r="J356" i="2"/>
  <c r="K356" i="2"/>
  <c r="L356" i="2"/>
  <c r="M356" i="2"/>
  <c r="N356" i="2"/>
  <c r="O356" i="2"/>
  <c r="P356" i="2"/>
  <c r="Q356" i="2"/>
  <c r="R356" i="2"/>
  <c r="S356" i="2"/>
  <c r="T356" i="2"/>
  <c r="U356" i="2"/>
  <c r="V356" i="2"/>
  <c r="W356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U357" i="2"/>
  <c r="V357" i="2"/>
  <c r="W357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U358" i="2"/>
  <c r="V358" i="2"/>
  <c r="W358" i="2"/>
  <c r="C359" i="2"/>
  <c r="D359" i="2"/>
  <c r="E359" i="2"/>
  <c r="F359" i="2"/>
  <c r="G359" i="2"/>
  <c r="H359" i="2"/>
  <c r="I359" i="2"/>
  <c r="B359" i="2" s="1"/>
  <c r="J359" i="2"/>
  <c r="K359" i="2"/>
  <c r="L359" i="2"/>
  <c r="M359" i="2"/>
  <c r="N359" i="2"/>
  <c r="O359" i="2"/>
  <c r="P359" i="2"/>
  <c r="Q359" i="2"/>
  <c r="R359" i="2"/>
  <c r="S359" i="2"/>
  <c r="T359" i="2"/>
  <c r="U359" i="2"/>
  <c r="V359" i="2"/>
  <c r="W359" i="2"/>
  <c r="C360" i="2"/>
  <c r="D360" i="2"/>
  <c r="E360" i="2"/>
  <c r="F360" i="2"/>
  <c r="G360" i="2"/>
  <c r="H360" i="2"/>
  <c r="B360" i="2" s="1"/>
  <c r="I360" i="2"/>
  <c r="J360" i="2"/>
  <c r="K360" i="2"/>
  <c r="L360" i="2"/>
  <c r="M360" i="2"/>
  <c r="N360" i="2"/>
  <c r="O360" i="2"/>
  <c r="P360" i="2"/>
  <c r="Q360" i="2"/>
  <c r="R360" i="2"/>
  <c r="S360" i="2"/>
  <c r="T360" i="2"/>
  <c r="U360" i="2"/>
  <c r="V360" i="2"/>
  <c r="W360" i="2"/>
  <c r="C361" i="2"/>
  <c r="D361" i="2"/>
  <c r="E361" i="2"/>
  <c r="F361" i="2"/>
  <c r="G361" i="2"/>
  <c r="H361" i="2"/>
  <c r="B361" i="2" s="1"/>
  <c r="I361" i="2"/>
  <c r="J361" i="2"/>
  <c r="K361" i="2"/>
  <c r="L361" i="2"/>
  <c r="M361" i="2"/>
  <c r="N361" i="2"/>
  <c r="O361" i="2"/>
  <c r="P361" i="2"/>
  <c r="Q361" i="2"/>
  <c r="R361" i="2"/>
  <c r="S361" i="2"/>
  <c r="T361" i="2"/>
  <c r="U361" i="2"/>
  <c r="V361" i="2"/>
  <c r="W361" i="2"/>
  <c r="C362" i="2"/>
  <c r="D362" i="2"/>
  <c r="E362" i="2"/>
  <c r="F362" i="2"/>
  <c r="G362" i="2"/>
  <c r="H362" i="2"/>
  <c r="I362" i="2"/>
  <c r="B362" i="2" s="1"/>
  <c r="J362" i="2"/>
  <c r="K362" i="2"/>
  <c r="L362" i="2"/>
  <c r="M362" i="2"/>
  <c r="N362" i="2"/>
  <c r="O362" i="2"/>
  <c r="P362" i="2"/>
  <c r="Q362" i="2"/>
  <c r="R362" i="2"/>
  <c r="S362" i="2"/>
  <c r="T362" i="2"/>
  <c r="U362" i="2"/>
  <c r="V362" i="2"/>
  <c r="W362" i="2"/>
  <c r="C363" i="2"/>
  <c r="D363" i="2"/>
  <c r="E363" i="2"/>
  <c r="F363" i="2"/>
  <c r="G363" i="2"/>
  <c r="H363" i="2"/>
  <c r="I363" i="2"/>
  <c r="B363" i="2" s="1"/>
  <c r="J363" i="2"/>
  <c r="K363" i="2"/>
  <c r="L363" i="2"/>
  <c r="M363" i="2"/>
  <c r="N363" i="2"/>
  <c r="O363" i="2"/>
  <c r="P363" i="2"/>
  <c r="Q363" i="2"/>
  <c r="R363" i="2"/>
  <c r="S363" i="2"/>
  <c r="T363" i="2"/>
  <c r="U363" i="2"/>
  <c r="V363" i="2"/>
  <c r="W363" i="2"/>
  <c r="C364" i="2"/>
  <c r="D364" i="2"/>
  <c r="E364" i="2"/>
  <c r="F364" i="2"/>
  <c r="G364" i="2"/>
  <c r="H364" i="2"/>
  <c r="B364" i="2" s="1"/>
  <c r="I364" i="2"/>
  <c r="J364" i="2"/>
  <c r="K364" i="2"/>
  <c r="L364" i="2"/>
  <c r="M364" i="2"/>
  <c r="N364" i="2"/>
  <c r="O364" i="2"/>
  <c r="P364" i="2"/>
  <c r="Q364" i="2"/>
  <c r="R364" i="2"/>
  <c r="S364" i="2"/>
  <c r="T364" i="2"/>
  <c r="U364" i="2"/>
  <c r="V364" i="2"/>
  <c r="W364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U365" i="2"/>
  <c r="V365" i="2"/>
  <c r="W365" i="2"/>
  <c r="C366" i="2"/>
  <c r="D366" i="2"/>
  <c r="E366" i="2"/>
  <c r="F366" i="2"/>
  <c r="G366" i="2"/>
  <c r="H366" i="2"/>
  <c r="B366" i="2" s="1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U368" i="2"/>
  <c r="V368" i="2"/>
  <c r="W368" i="2"/>
  <c r="C369" i="2"/>
  <c r="D369" i="2"/>
  <c r="E369" i="2"/>
  <c r="F369" i="2"/>
  <c r="G369" i="2"/>
  <c r="H369" i="2"/>
  <c r="I369" i="2"/>
  <c r="B369" i="2" s="1"/>
  <c r="J369" i="2"/>
  <c r="K369" i="2"/>
  <c r="L369" i="2"/>
  <c r="M369" i="2"/>
  <c r="N369" i="2"/>
  <c r="O369" i="2"/>
  <c r="P369" i="2"/>
  <c r="Q369" i="2"/>
  <c r="R369" i="2"/>
  <c r="S369" i="2"/>
  <c r="T369" i="2"/>
  <c r="U369" i="2"/>
  <c r="V369" i="2"/>
  <c r="W369" i="2"/>
  <c r="C370" i="2"/>
  <c r="D370" i="2"/>
  <c r="E370" i="2"/>
  <c r="F370" i="2"/>
  <c r="G370" i="2"/>
  <c r="H370" i="2"/>
  <c r="B370" i="2" s="1"/>
  <c r="I370" i="2"/>
  <c r="J370" i="2"/>
  <c r="K370" i="2"/>
  <c r="L370" i="2"/>
  <c r="M370" i="2"/>
  <c r="N370" i="2"/>
  <c r="O370" i="2"/>
  <c r="P370" i="2"/>
  <c r="Q370" i="2"/>
  <c r="R370" i="2"/>
  <c r="S370" i="2"/>
  <c r="T370" i="2"/>
  <c r="U370" i="2"/>
  <c r="V370" i="2"/>
  <c r="W370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U371" i="2"/>
  <c r="V371" i="2"/>
  <c r="W371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U372" i="2"/>
  <c r="V372" i="2"/>
  <c r="W372" i="2"/>
  <c r="C373" i="2"/>
  <c r="D373" i="2"/>
  <c r="E373" i="2"/>
  <c r="F373" i="2"/>
  <c r="G373" i="2"/>
  <c r="H373" i="2"/>
  <c r="I373" i="2"/>
  <c r="B373" i="2" s="1"/>
  <c r="J373" i="2"/>
  <c r="K373" i="2"/>
  <c r="L373" i="2"/>
  <c r="M373" i="2"/>
  <c r="N373" i="2"/>
  <c r="O373" i="2"/>
  <c r="P373" i="2"/>
  <c r="Q373" i="2"/>
  <c r="R373" i="2"/>
  <c r="S373" i="2"/>
  <c r="T373" i="2"/>
  <c r="U373" i="2"/>
  <c r="V373" i="2"/>
  <c r="W373" i="2"/>
  <c r="C374" i="2"/>
  <c r="D374" i="2"/>
  <c r="E374" i="2"/>
  <c r="F374" i="2"/>
  <c r="G374" i="2"/>
  <c r="H374" i="2"/>
  <c r="B374" i="2" s="1"/>
  <c r="I374" i="2"/>
  <c r="J374" i="2"/>
  <c r="K374" i="2"/>
  <c r="L374" i="2"/>
  <c r="M374" i="2"/>
  <c r="O374" i="2"/>
  <c r="P374" i="2"/>
  <c r="Q374" i="2"/>
  <c r="R374" i="2"/>
  <c r="S374" i="2"/>
  <c r="T374" i="2"/>
  <c r="U374" i="2"/>
  <c r="V374" i="2"/>
  <c r="W374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U375" i="2"/>
  <c r="V375" i="2"/>
  <c r="W375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U376" i="2"/>
  <c r="V376" i="2"/>
  <c r="W376" i="2"/>
  <c r="C377" i="2"/>
  <c r="D377" i="2"/>
  <c r="E377" i="2"/>
  <c r="F377" i="2"/>
  <c r="G377" i="2"/>
  <c r="H377" i="2"/>
  <c r="I377" i="2"/>
  <c r="B377" i="2" s="1"/>
  <c r="J377" i="2"/>
  <c r="K377" i="2"/>
  <c r="L377" i="2"/>
  <c r="M377" i="2"/>
  <c r="N377" i="2"/>
  <c r="O377" i="2"/>
  <c r="P377" i="2"/>
  <c r="Q377" i="2"/>
  <c r="R377" i="2"/>
  <c r="S377" i="2"/>
  <c r="T377" i="2"/>
  <c r="U377" i="2"/>
  <c r="V377" i="2"/>
  <c r="W377" i="2"/>
  <c r="C378" i="2"/>
  <c r="D378" i="2"/>
  <c r="E378" i="2"/>
  <c r="F378" i="2"/>
  <c r="G378" i="2"/>
  <c r="H378" i="2"/>
  <c r="B378" i="2" s="1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U379" i="2"/>
  <c r="V379" i="2"/>
  <c r="W379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U380" i="2"/>
  <c r="V380" i="2"/>
  <c r="W380" i="2"/>
  <c r="C381" i="2"/>
  <c r="D381" i="2"/>
  <c r="E381" i="2"/>
  <c r="F381" i="2"/>
  <c r="G381" i="2"/>
  <c r="H381" i="2"/>
  <c r="I381" i="2"/>
  <c r="B381" i="2" s="1"/>
  <c r="J381" i="2"/>
  <c r="K381" i="2"/>
  <c r="L381" i="2"/>
  <c r="M381" i="2"/>
  <c r="N381" i="2"/>
  <c r="O381" i="2"/>
  <c r="P381" i="2"/>
  <c r="Q381" i="2"/>
  <c r="R381" i="2"/>
  <c r="S381" i="2"/>
  <c r="T381" i="2"/>
  <c r="U381" i="2"/>
  <c r="V381" i="2"/>
  <c r="W381" i="2"/>
  <c r="C382" i="2"/>
  <c r="D382" i="2"/>
  <c r="E382" i="2"/>
  <c r="F382" i="2"/>
  <c r="G382" i="2"/>
  <c r="H382" i="2"/>
  <c r="B382" i="2" s="1"/>
  <c r="I382" i="2"/>
  <c r="J382" i="2"/>
  <c r="K382" i="2"/>
  <c r="L382" i="2"/>
  <c r="M382" i="2"/>
  <c r="N382" i="2"/>
  <c r="O382" i="2"/>
  <c r="P382" i="2"/>
  <c r="Q382" i="2"/>
  <c r="R382" i="2"/>
  <c r="S382" i="2"/>
  <c r="T382" i="2"/>
  <c r="U382" i="2"/>
  <c r="V382" i="2"/>
  <c r="W382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U384" i="2"/>
  <c r="V384" i="2"/>
  <c r="W384" i="2"/>
  <c r="C385" i="2"/>
  <c r="D385" i="2"/>
  <c r="E385" i="2"/>
  <c r="F385" i="2"/>
  <c r="G385" i="2"/>
  <c r="H385" i="2"/>
  <c r="I385" i="2"/>
  <c r="B385" i="2" s="1"/>
  <c r="J385" i="2"/>
  <c r="K385" i="2"/>
  <c r="L385" i="2"/>
  <c r="M385" i="2"/>
  <c r="N385" i="2"/>
  <c r="O385" i="2"/>
  <c r="P385" i="2"/>
  <c r="Q385" i="2"/>
  <c r="R385" i="2"/>
  <c r="S385" i="2"/>
  <c r="T385" i="2"/>
  <c r="U385" i="2"/>
  <c r="V385" i="2"/>
  <c r="W385" i="2"/>
  <c r="C386" i="2"/>
  <c r="D386" i="2"/>
  <c r="E386" i="2"/>
  <c r="F386" i="2"/>
  <c r="G386" i="2"/>
  <c r="H386" i="2"/>
  <c r="B386" i="2" s="1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U387" i="2"/>
  <c r="V387" i="2"/>
  <c r="W387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U388" i="2"/>
  <c r="V388" i="2"/>
  <c r="W388" i="2"/>
  <c r="C389" i="2"/>
  <c r="D389" i="2"/>
  <c r="E389" i="2"/>
  <c r="F389" i="2"/>
  <c r="G389" i="2"/>
  <c r="H389" i="2"/>
  <c r="I389" i="2"/>
  <c r="B389" i="2" s="1"/>
  <c r="J389" i="2"/>
  <c r="K389" i="2"/>
  <c r="L389" i="2"/>
  <c r="M389" i="2"/>
  <c r="N389" i="2"/>
  <c r="O389" i="2"/>
  <c r="P389" i="2"/>
  <c r="Q389" i="2"/>
  <c r="R389" i="2"/>
  <c r="S389" i="2"/>
  <c r="T389" i="2"/>
  <c r="U389" i="2"/>
  <c r="V389" i="2"/>
  <c r="W389" i="2"/>
  <c r="C390" i="2"/>
  <c r="D390" i="2"/>
  <c r="E390" i="2"/>
  <c r="F390" i="2"/>
  <c r="G390" i="2"/>
  <c r="H390" i="2"/>
  <c r="B390" i="2" s="1"/>
  <c r="I390" i="2"/>
  <c r="J390" i="2"/>
  <c r="K390" i="2"/>
  <c r="L390" i="2"/>
  <c r="M390" i="2"/>
  <c r="N390" i="2"/>
  <c r="O390" i="2"/>
  <c r="P390" i="2"/>
  <c r="Q390" i="2"/>
  <c r="R390" i="2"/>
  <c r="S390" i="2"/>
  <c r="T390" i="2"/>
  <c r="U390" i="2"/>
  <c r="V390" i="2"/>
  <c r="W390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U391" i="2"/>
  <c r="V391" i="2"/>
  <c r="W391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U392" i="2"/>
  <c r="V392" i="2"/>
  <c r="W392" i="2"/>
  <c r="C393" i="2"/>
  <c r="D393" i="2"/>
  <c r="E393" i="2"/>
  <c r="F393" i="2"/>
  <c r="G393" i="2"/>
  <c r="H393" i="2"/>
  <c r="I393" i="2"/>
  <c r="B393" i="2" s="1"/>
  <c r="J393" i="2"/>
  <c r="K393" i="2"/>
  <c r="L393" i="2"/>
  <c r="M393" i="2"/>
  <c r="N393" i="2"/>
  <c r="O393" i="2"/>
  <c r="P393" i="2"/>
  <c r="Q393" i="2"/>
  <c r="R393" i="2"/>
  <c r="S393" i="2"/>
  <c r="T393" i="2"/>
  <c r="U393" i="2"/>
  <c r="V393" i="2"/>
  <c r="W393" i="2"/>
  <c r="C394" i="2"/>
  <c r="D394" i="2"/>
  <c r="E394" i="2"/>
  <c r="F394" i="2"/>
  <c r="G394" i="2"/>
  <c r="H394" i="2"/>
  <c r="B394" i="2" s="1"/>
  <c r="I394" i="2"/>
  <c r="J394" i="2"/>
  <c r="K394" i="2"/>
  <c r="L394" i="2"/>
  <c r="M394" i="2"/>
  <c r="N394" i="2"/>
  <c r="O394" i="2"/>
  <c r="P394" i="2"/>
  <c r="Q394" i="2"/>
  <c r="R394" i="2"/>
  <c r="S394" i="2"/>
  <c r="T394" i="2"/>
  <c r="U394" i="2"/>
  <c r="V394" i="2"/>
  <c r="W394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U396" i="2"/>
  <c r="V396" i="2"/>
  <c r="W396" i="2"/>
  <c r="C397" i="2"/>
  <c r="D397" i="2"/>
  <c r="E397" i="2"/>
  <c r="F397" i="2"/>
  <c r="G397" i="2"/>
  <c r="H397" i="2"/>
  <c r="I397" i="2"/>
  <c r="B397" i="2" s="1"/>
  <c r="J397" i="2"/>
  <c r="K397" i="2"/>
  <c r="L397" i="2"/>
  <c r="M397" i="2"/>
  <c r="N397" i="2"/>
  <c r="O397" i="2"/>
  <c r="P397" i="2"/>
  <c r="Q397" i="2"/>
  <c r="R397" i="2"/>
  <c r="S397" i="2"/>
  <c r="T397" i="2"/>
  <c r="U397" i="2"/>
  <c r="V397" i="2"/>
  <c r="W397" i="2"/>
  <c r="C398" i="2"/>
  <c r="D398" i="2"/>
  <c r="E398" i="2"/>
  <c r="F398" i="2"/>
  <c r="G398" i="2"/>
  <c r="H398" i="2"/>
  <c r="B398" i="2" s="1"/>
  <c r="I398" i="2"/>
  <c r="J398" i="2"/>
  <c r="K398" i="2"/>
  <c r="L398" i="2"/>
  <c r="M398" i="2"/>
  <c r="N398" i="2"/>
  <c r="O398" i="2"/>
  <c r="P398" i="2"/>
  <c r="Q398" i="2"/>
  <c r="R398" i="2"/>
  <c r="S398" i="2"/>
  <c r="T398" i="2"/>
  <c r="U398" i="2"/>
  <c r="V398" i="2"/>
  <c r="W398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U399" i="2"/>
  <c r="V399" i="2"/>
  <c r="W399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U400" i="2"/>
  <c r="V400" i="2"/>
  <c r="W400" i="2"/>
  <c r="C401" i="2"/>
  <c r="D401" i="2"/>
  <c r="E401" i="2"/>
  <c r="F401" i="2"/>
  <c r="G401" i="2"/>
  <c r="H401" i="2"/>
  <c r="I401" i="2"/>
  <c r="B401" i="2" s="1"/>
  <c r="J401" i="2"/>
  <c r="K401" i="2"/>
  <c r="L401" i="2"/>
  <c r="M401" i="2"/>
  <c r="N401" i="2"/>
  <c r="O401" i="2"/>
  <c r="P401" i="2"/>
  <c r="Q401" i="2"/>
  <c r="R401" i="2"/>
  <c r="S401" i="2"/>
  <c r="T401" i="2"/>
  <c r="U401" i="2"/>
  <c r="V401" i="2"/>
  <c r="W401" i="2"/>
  <c r="C402" i="2"/>
  <c r="D402" i="2"/>
  <c r="E402" i="2"/>
  <c r="F402" i="2"/>
  <c r="G402" i="2"/>
  <c r="H402" i="2"/>
  <c r="B402" i="2" s="1"/>
  <c r="I402" i="2"/>
  <c r="J402" i="2"/>
  <c r="K402" i="2"/>
  <c r="L402" i="2"/>
  <c r="M402" i="2"/>
  <c r="N402" i="2"/>
  <c r="O402" i="2"/>
  <c r="P402" i="2"/>
  <c r="Q402" i="2"/>
  <c r="R402" i="2"/>
  <c r="S402" i="2"/>
  <c r="T402" i="2"/>
  <c r="U402" i="2"/>
  <c r="V402" i="2"/>
  <c r="W402" i="2"/>
  <c r="C12" i="2"/>
  <c r="D12" i="2"/>
  <c r="E12" i="2"/>
  <c r="F12" i="2"/>
  <c r="G12" i="2"/>
  <c r="J12" i="2"/>
  <c r="K12" i="2"/>
  <c r="L12" i="2"/>
  <c r="M12" i="2"/>
  <c r="Q28" i="2"/>
  <c r="R28" i="2"/>
  <c r="S28" i="2"/>
  <c r="T28" i="2"/>
  <c r="U28" i="2"/>
  <c r="N28" i="2"/>
  <c r="V28" i="2"/>
  <c r="O28" i="2"/>
  <c r="T21" i="2"/>
  <c r="T22" i="2"/>
  <c r="Q23" i="2"/>
  <c r="S23" i="2"/>
  <c r="N23" i="2"/>
  <c r="R23" i="2"/>
  <c r="O23" i="2"/>
  <c r="V21" i="2"/>
  <c r="T23" i="2"/>
  <c r="O18" i="2"/>
  <c r="N22" i="2"/>
  <c r="P18" i="2"/>
  <c r="Q18" i="2"/>
  <c r="S19" i="2"/>
  <c r="S18" i="2"/>
  <c r="N18" i="2"/>
  <c r="U22" i="2"/>
  <c r="P23" i="2"/>
  <c r="T19" i="2"/>
  <c r="P19" i="2"/>
  <c r="R18" i="2"/>
  <c r="O19" i="2"/>
  <c r="R19" i="2"/>
  <c r="V23" i="2"/>
  <c r="U18" i="2"/>
  <c r="R22" i="2"/>
  <c r="S22" i="2"/>
  <c r="T18" i="2"/>
  <c r="Q22" i="2"/>
  <c r="O22" i="2"/>
  <c r="U23" i="2"/>
  <c r="V22" i="2"/>
  <c r="Q19" i="2"/>
  <c r="P22" i="2"/>
  <c r="V18" i="2"/>
  <c r="N374" i="2"/>
  <c r="X17" i="2" l="1"/>
  <c r="X379" i="2"/>
  <c r="X21" i="2"/>
  <c r="X358" i="2"/>
  <c r="X382" i="2"/>
  <c r="X376" i="2"/>
  <c r="X366" i="2"/>
  <c r="X355" i="2"/>
  <c r="X19" i="2"/>
  <c r="X23" i="2"/>
  <c r="X22" i="2"/>
  <c r="X399" i="2"/>
  <c r="X401" i="2"/>
  <c r="X385" i="2"/>
  <c r="X369" i="2"/>
  <c r="X363" i="2"/>
  <c r="X351" i="2"/>
  <c r="X341" i="2"/>
  <c r="X338" i="2"/>
  <c r="X335" i="2"/>
  <c r="X332" i="2"/>
  <c r="X322" i="2"/>
  <c r="X315" i="2"/>
  <c r="X312" i="2"/>
  <c r="X293" i="2"/>
  <c r="X286" i="2"/>
  <c r="X270" i="2"/>
  <c r="X267" i="2"/>
  <c r="X264" i="2"/>
  <c r="X257" i="2"/>
  <c r="X254" i="2"/>
  <c r="X251" i="2"/>
  <c r="X245" i="2"/>
  <c r="X242" i="2"/>
  <c r="X236" i="2"/>
  <c r="X233" i="2"/>
  <c r="X230" i="2"/>
  <c r="X193" i="2"/>
  <c r="X190" i="2"/>
  <c r="X187" i="2"/>
  <c r="X181" i="2"/>
  <c r="X178" i="2"/>
  <c r="X172" i="2"/>
  <c r="X169" i="2"/>
  <c r="X166" i="2"/>
  <c r="X129" i="2"/>
  <c r="X126" i="2"/>
  <c r="X123" i="2"/>
  <c r="X117" i="2"/>
  <c r="X114" i="2"/>
  <c r="X101" i="2"/>
  <c r="X98" i="2"/>
  <c r="X68" i="2"/>
  <c r="X65" i="2"/>
  <c r="X62" i="2"/>
  <c r="X59" i="2"/>
  <c r="X56" i="2"/>
  <c r="X43" i="2"/>
  <c r="X40" i="2"/>
  <c r="X348" i="2"/>
  <c r="X329" i="2"/>
  <c r="X326" i="2"/>
  <c r="X319" i="2"/>
  <c r="X309" i="2"/>
  <c r="X306" i="2"/>
  <c r="X303" i="2"/>
  <c r="X300" i="2"/>
  <c r="X290" i="2"/>
  <c r="X283" i="2"/>
  <c r="X280" i="2"/>
  <c r="X261" i="2"/>
  <c r="X239" i="2"/>
  <c r="X227" i="2"/>
  <c r="X224" i="2"/>
  <c r="X221" i="2"/>
  <c r="X218" i="2"/>
  <c r="X215" i="2"/>
  <c r="X212" i="2"/>
  <c r="X200" i="2"/>
  <c r="X175" i="2"/>
  <c r="X163" i="2"/>
  <c r="X160" i="2"/>
  <c r="X157" i="2"/>
  <c r="X154" i="2"/>
  <c r="X151" i="2"/>
  <c r="X148" i="2"/>
  <c r="X136" i="2"/>
  <c r="X111" i="2"/>
  <c r="X108" i="2"/>
  <c r="X95" i="2"/>
  <c r="X92" i="2"/>
  <c r="X80" i="2"/>
  <c r="X77" i="2"/>
  <c r="X74" i="2"/>
  <c r="X71" i="2"/>
  <c r="X53" i="2"/>
  <c r="X50" i="2"/>
  <c r="X37" i="2"/>
  <c r="X34" i="2"/>
  <c r="X389" i="2"/>
  <c r="X373" i="2"/>
  <c r="X361" i="2"/>
  <c r="X352" i="2"/>
  <c r="X345" i="2"/>
  <c r="X336" i="2"/>
  <c r="X323" i="2"/>
  <c r="X316" i="2"/>
  <c r="X297" i="2"/>
  <c r="X294" i="2"/>
  <c r="X287" i="2"/>
  <c r="X277" i="2"/>
  <c r="X274" i="2"/>
  <c r="X271" i="2"/>
  <c r="X268" i="2"/>
  <c r="X258" i="2"/>
  <c r="X252" i="2"/>
  <c r="X249" i="2"/>
  <c r="X246" i="2"/>
  <c r="X209" i="2"/>
  <c r="X206" i="2"/>
  <c r="X203" i="2"/>
  <c r="X197" i="2"/>
  <c r="X194" i="2"/>
  <c r="X188" i="2"/>
  <c r="X185" i="2"/>
  <c r="X182" i="2"/>
  <c r="X145" i="2"/>
  <c r="X142" i="2"/>
  <c r="X139" i="2"/>
  <c r="X133" i="2"/>
  <c r="X130" i="2"/>
  <c r="X124" i="2"/>
  <c r="X121" i="2"/>
  <c r="X118" i="2"/>
  <c r="X105" i="2"/>
  <c r="X102" i="2"/>
  <c r="X89" i="2"/>
  <c r="X86" i="2"/>
  <c r="X83" i="2"/>
  <c r="X60" i="2"/>
  <c r="X47" i="2"/>
  <c r="X44" i="2"/>
  <c r="X31" i="2"/>
  <c r="X402" i="2"/>
  <c r="X370" i="2"/>
  <c r="X367" i="2"/>
  <c r="X364" i="2"/>
  <c r="X342" i="2"/>
  <c r="X339" i="2"/>
  <c r="X333" i="2"/>
  <c r="X330" i="2"/>
  <c r="X320" i="2"/>
  <c r="X313" i="2"/>
  <c r="X304" i="2"/>
  <c r="X291" i="2"/>
  <c r="X284" i="2"/>
  <c r="X265" i="2"/>
  <c r="X262" i="2"/>
  <c r="X255" i="2"/>
  <c r="X243" i="2"/>
  <c r="X240" i="2"/>
  <c r="X237" i="2"/>
  <c r="X234" i="2"/>
  <c r="X231" i="2"/>
  <c r="X228" i="2"/>
  <c r="X216" i="2"/>
  <c r="X191" i="2"/>
  <c r="X179" i="2"/>
  <c r="X176" i="2"/>
  <c r="X173" i="2"/>
  <c r="X170" i="2"/>
  <c r="X167" i="2"/>
  <c r="X164" i="2"/>
  <c r="X152" i="2"/>
  <c r="X127" i="2"/>
  <c r="X115" i="2"/>
  <c r="X112" i="2"/>
  <c r="X99" i="2"/>
  <c r="X96" i="2"/>
  <c r="X72" i="2"/>
  <c r="X69" i="2"/>
  <c r="X66" i="2"/>
  <c r="X63" i="2"/>
  <c r="X57" i="2"/>
  <c r="X54" i="2"/>
  <c r="X41" i="2"/>
  <c r="X38" i="2"/>
  <c r="X392" i="2"/>
  <c r="X359" i="2"/>
  <c r="X327" i="2"/>
  <c r="X324" i="2"/>
  <c r="X310" i="2"/>
  <c r="X307" i="2"/>
  <c r="X301" i="2"/>
  <c r="X298" i="2"/>
  <c r="X288" i="2"/>
  <c r="X281" i="2"/>
  <c r="X272" i="2"/>
  <c r="X259" i="2"/>
  <c r="X225" i="2"/>
  <c r="X222" i="2"/>
  <c r="X219" i="2"/>
  <c r="X213" i="2"/>
  <c r="X210" i="2"/>
  <c r="X204" i="2"/>
  <c r="X201" i="2"/>
  <c r="X198" i="2"/>
  <c r="X161" i="2"/>
  <c r="X158" i="2"/>
  <c r="X155" i="2"/>
  <c r="X149" i="2"/>
  <c r="X146" i="2"/>
  <c r="X140" i="2"/>
  <c r="X137" i="2"/>
  <c r="X134" i="2"/>
  <c r="X109" i="2"/>
  <c r="X106" i="2"/>
  <c r="X93" i="2"/>
  <c r="X90" i="2"/>
  <c r="X84" i="2"/>
  <c r="X81" i="2"/>
  <c r="X78" i="2"/>
  <c r="X75" i="2"/>
  <c r="X51" i="2"/>
  <c r="X48" i="2"/>
  <c r="X35" i="2"/>
  <c r="X32" i="2"/>
  <c r="X29" i="2"/>
  <c r="X396" i="2"/>
  <c r="X380" i="2"/>
  <c r="X356" i="2"/>
  <c r="X349" i="2"/>
  <c r="X400" i="2"/>
  <c r="X390" i="2"/>
  <c r="X387" i="2"/>
  <c r="X384" i="2"/>
  <c r="X374" i="2"/>
  <c r="X371" i="2"/>
  <c r="X368" i="2"/>
  <c r="X362" i="2"/>
  <c r="X353" i="2"/>
  <c r="X346" i="2"/>
  <c r="X343" i="2"/>
  <c r="X340" i="2"/>
  <c r="X337" i="2"/>
  <c r="X317" i="2"/>
  <c r="X295" i="2"/>
  <c r="X292" i="2"/>
  <c r="X278" i="2"/>
  <c r="X275" i="2"/>
  <c r="X269" i="2"/>
  <c r="X266" i="2"/>
  <c r="X256" i="2"/>
  <c r="X253" i="2"/>
  <c r="X250" i="2"/>
  <c r="X247" i="2"/>
  <c r="X244" i="2"/>
  <c r="X232" i="2"/>
  <c r="X207" i="2"/>
  <c r="X195" i="2"/>
  <c r="X192" i="2"/>
  <c r="X189" i="2"/>
  <c r="X186" i="2"/>
  <c r="X183" i="2"/>
  <c r="X180" i="2"/>
  <c r="X168" i="2"/>
  <c r="X143" i="2"/>
  <c r="X131" i="2"/>
  <c r="X128" i="2"/>
  <c r="X125" i="2"/>
  <c r="X122" i="2"/>
  <c r="X119" i="2"/>
  <c r="X116" i="2"/>
  <c r="X103" i="2"/>
  <c r="X100" i="2"/>
  <c r="X87" i="2"/>
  <c r="X64" i="2"/>
  <c r="X61" i="2"/>
  <c r="X58" i="2"/>
  <c r="X45" i="2"/>
  <c r="X42" i="2"/>
  <c r="X25" i="2"/>
  <c r="X395" i="2"/>
  <c r="X386" i="2"/>
  <c r="X383" i="2"/>
  <c r="X377" i="2"/>
  <c r="X397" i="2"/>
  <c r="X381" i="2"/>
  <c r="X365" i="2"/>
  <c r="X350" i="2"/>
  <c r="X334" i="2"/>
  <c r="X331" i="2"/>
  <c r="X328" i="2"/>
  <c r="X321" i="2"/>
  <c r="X314" i="2"/>
  <c r="X311" i="2"/>
  <c r="X308" i="2"/>
  <c r="X305" i="2"/>
  <c r="X285" i="2"/>
  <c r="X263" i="2"/>
  <c r="X260" i="2"/>
  <c r="X241" i="2"/>
  <c r="X238" i="2"/>
  <c r="X235" i="2"/>
  <c r="X229" i="2"/>
  <c r="X226" i="2"/>
  <c r="X220" i="2"/>
  <c r="X217" i="2"/>
  <c r="X214" i="2"/>
  <c r="X177" i="2"/>
  <c r="X174" i="2"/>
  <c r="X171" i="2"/>
  <c r="X165" i="2"/>
  <c r="X162" i="2"/>
  <c r="X156" i="2"/>
  <c r="X153" i="2"/>
  <c r="X150" i="2"/>
  <c r="X113" i="2"/>
  <c r="X110" i="2"/>
  <c r="X97" i="2"/>
  <c r="X94" i="2"/>
  <c r="X76" i="2"/>
  <c r="X73" i="2"/>
  <c r="X70" i="2"/>
  <c r="X67" i="2"/>
  <c r="X55" i="2"/>
  <c r="X52" i="2"/>
  <c r="X39" i="2"/>
  <c r="X36" i="2"/>
  <c r="X398" i="2"/>
  <c r="X393" i="2"/>
  <c r="X394" i="2"/>
  <c r="X391" i="2"/>
  <c r="X388" i="2"/>
  <c r="X378" i="2"/>
  <c r="X375" i="2"/>
  <c r="X372" i="2"/>
  <c r="X360" i="2"/>
  <c r="X357" i="2"/>
  <c r="X354" i="2"/>
  <c r="X347" i="2"/>
  <c r="X344" i="2"/>
  <c r="X325" i="2"/>
  <c r="X318" i="2"/>
  <c r="X302" i="2"/>
  <c r="X299" i="2"/>
  <c r="X296" i="2"/>
  <c r="X289" i="2"/>
  <c r="X282" i="2"/>
  <c r="X279" i="2"/>
  <c r="X276" i="2"/>
  <c r="X273" i="2"/>
  <c r="X248" i="2"/>
  <c r="X223" i="2"/>
  <c r="X211" i="2"/>
  <c r="X208" i="2"/>
  <c r="X205" i="2"/>
  <c r="X202" i="2"/>
  <c r="X199" i="2"/>
  <c r="X196" i="2"/>
  <c r="X184" i="2"/>
  <c r="X159" i="2"/>
  <c r="X147" i="2"/>
  <c r="X144" i="2"/>
  <c r="X141" i="2"/>
  <c r="X138" i="2"/>
  <c r="X135" i="2"/>
  <c r="X132" i="2"/>
  <c r="X120" i="2"/>
  <c r="X107" i="2"/>
  <c r="X104" i="2"/>
  <c r="X91" i="2"/>
  <c r="X88" i="2"/>
  <c r="X85" i="2"/>
  <c r="X82" i="2"/>
  <c r="X79" i="2"/>
  <c r="X49" i="2"/>
  <c r="X46" i="2"/>
  <c r="X33" i="2"/>
  <c r="X30" i="2"/>
  <c r="B28" i="2"/>
  <c r="B29" i="2"/>
  <c r="B25" i="2"/>
  <c r="AO19" i="2"/>
  <c r="AE19" i="2"/>
  <c r="AF19" i="2"/>
  <c r="AP19" i="2"/>
  <c r="AM19" i="2"/>
  <c r="AC19" i="2"/>
  <c r="AN19" i="2"/>
  <c r="AD19" i="2"/>
  <c r="AH19" i="2"/>
  <c r="AR19" i="2"/>
  <c r="AG19" i="2"/>
  <c r="AQ19" i="2"/>
  <c r="AT21" i="2"/>
  <c r="AJ21" i="2"/>
  <c r="AR21" i="2"/>
  <c r="AH21" i="2"/>
  <c r="B27" i="2"/>
  <c r="B24" i="2"/>
  <c r="AG401" i="2"/>
  <c r="AQ401" i="2"/>
  <c r="AN400" i="2"/>
  <c r="AD400" i="2"/>
  <c r="AL399" i="2"/>
  <c r="AB399" i="2"/>
  <c r="AP391" i="2"/>
  <c r="AF391" i="2"/>
  <c r="AF388" i="2"/>
  <c r="AP388" i="2"/>
  <c r="AN387" i="2"/>
  <c r="AD387" i="2"/>
  <c r="AJ386" i="2"/>
  <c r="AT386" i="2"/>
  <c r="AN384" i="2"/>
  <c r="AD384" i="2"/>
  <c r="AJ383" i="2"/>
  <c r="AT383" i="2"/>
  <c r="AR382" i="2"/>
  <c r="AH382" i="2"/>
  <c r="AT380" i="2"/>
  <c r="AJ380" i="2"/>
  <c r="AH379" i="2"/>
  <c r="AR379" i="2"/>
  <c r="AP378" i="2"/>
  <c r="AF378" i="2"/>
  <c r="AH376" i="2"/>
  <c r="AR376" i="2"/>
  <c r="AP375" i="2"/>
  <c r="AF375" i="2"/>
  <c r="AN374" i="2"/>
  <c r="AD374" i="2"/>
  <c r="AS373" i="2"/>
  <c r="AI373" i="2"/>
  <c r="AF372" i="2"/>
  <c r="AP372" i="2"/>
  <c r="AN371" i="2"/>
  <c r="AD371" i="2"/>
  <c r="AJ370" i="2"/>
  <c r="AT370" i="2"/>
  <c r="AB370" i="2"/>
  <c r="AL370" i="2"/>
  <c r="AG369" i="2"/>
  <c r="AQ369" i="2"/>
  <c r="AN368" i="2"/>
  <c r="AD368" i="2"/>
  <c r="AJ367" i="2"/>
  <c r="AT367" i="2"/>
  <c r="AL367" i="2"/>
  <c r="AB367" i="2"/>
  <c r="AR366" i="2"/>
  <c r="AH366" i="2"/>
  <c r="AT364" i="2"/>
  <c r="AJ364" i="2"/>
  <c r="AQ398" i="2"/>
  <c r="AG398" i="2"/>
  <c r="AG392" i="2"/>
  <c r="AQ392" i="2"/>
  <c r="AE388" i="2"/>
  <c r="AO388" i="2"/>
  <c r="AC387" i="2"/>
  <c r="AM387" i="2"/>
  <c r="AF385" i="2"/>
  <c r="AP385" i="2"/>
  <c r="AM384" i="2"/>
  <c r="AC384" i="2"/>
  <c r="AI383" i="2"/>
  <c r="AS383" i="2"/>
  <c r="AQ382" i="2"/>
  <c r="AG382" i="2"/>
  <c r="AD381" i="2"/>
  <c r="AN381" i="2"/>
  <c r="AC371" i="2"/>
  <c r="AM371" i="2"/>
  <c r="AD365" i="2"/>
  <c r="AN365" i="2"/>
  <c r="AJ390" i="2"/>
  <c r="AT390" i="2"/>
  <c r="AR386" i="2"/>
  <c r="AH386" i="2"/>
  <c r="AE385" i="2"/>
  <c r="AO385" i="2"/>
  <c r="AT384" i="2"/>
  <c r="AJ384" i="2"/>
  <c r="AL384" i="2"/>
  <c r="AB384" i="2"/>
  <c r="AD378" i="2"/>
  <c r="AN378" i="2"/>
  <c r="AS377" i="2"/>
  <c r="AI377" i="2"/>
  <c r="AF376" i="2"/>
  <c r="AP376" i="2"/>
  <c r="AJ374" i="2"/>
  <c r="AT374" i="2"/>
  <c r="AQ373" i="2"/>
  <c r="AG373" i="2"/>
  <c r="AP366" i="2"/>
  <c r="AF366" i="2"/>
  <c r="AJ362" i="2"/>
  <c r="AT362" i="2"/>
  <c r="AP358" i="2"/>
  <c r="AF358" i="2"/>
  <c r="AL353" i="2"/>
  <c r="AB353" i="2"/>
  <c r="AN347" i="2"/>
  <c r="AD347" i="2"/>
  <c r="AE341" i="2"/>
  <c r="AO341" i="2"/>
  <c r="AG336" i="2"/>
  <c r="AQ336" i="2"/>
  <c r="AO335" i="2"/>
  <c r="AE335" i="2"/>
  <c r="AE332" i="2"/>
  <c r="AO332" i="2"/>
  <c r="AQ402" i="2"/>
  <c r="AG402" i="2"/>
  <c r="AQ386" i="2"/>
  <c r="AG386" i="2"/>
  <c r="AC378" i="2"/>
  <c r="AM378" i="2"/>
  <c r="AE376" i="2"/>
  <c r="AO376" i="2"/>
  <c r="AM375" i="2"/>
  <c r="AC375" i="2"/>
  <c r="AI374" i="2"/>
  <c r="AS374" i="2"/>
  <c r="AD369" i="2"/>
  <c r="AN369" i="2"/>
  <c r="AG367" i="2"/>
  <c r="AQ367" i="2"/>
  <c r="AL365" i="2"/>
  <c r="AB365" i="2"/>
  <c r="AF361" i="2"/>
  <c r="AP361" i="2"/>
  <c r="AM360" i="2"/>
  <c r="AC360" i="2"/>
  <c r="AC357" i="2"/>
  <c r="AM357" i="2"/>
  <c r="AC354" i="2"/>
  <c r="AM354" i="2"/>
  <c r="AF352" i="2"/>
  <c r="AP352" i="2"/>
  <c r="AR349" i="2"/>
  <c r="AH349" i="2"/>
  <c r="AF345" i="2"/>
  <c r="AP345" i="2"/>
  <c r="AD341" i="2"/>
  <c r="AN341" i="2"/>
  <c r="AS337" i="2"/>
  <c r="AI337" i="2"/>
  <c r="AB334" i="2"/>
  <c r="AL334" i="2"/>
  <c r="AB331" i="2"/>
  <c r="AL331" i="2"/>
  <c r="AT328" i="2"/>
  <c r="AJ328" i="2"/>
  <c r="AH327" i="2"/>
  <c r="AR327" i="2"/>
  <c r="AR324" i="2"/>
  <c r="AH324" i="2"/>
  <c r="AD322" i="2"/>
  <c r="AN322" i="2"/>
  <c r="AN315" i="2"/>
  <c r="AD315" i="2"/>
  <c r="AJ311" i="2"/>
  <c r="AT311" i="2"/>
  <c r="AE309" i="2"/>
  <c r="AO309" i="2"/>
  <c r="AJ305" i="2"/>
  <c r="AT305" i="2"/>
  <c r="AM302" i="2"/>
  <c r="AC302" i="2"/>
  <c r="AN293" i="2"/>
  <c r="AD293" i="2"/>
  <c r="AR288" i="2"/>
  <c r="AH288" i="2"/>
  <c r="AN286" i="2"/>
  <c r="AD286" i="2"/>
  <c r="AB285" i="2"/>
  <c r="AL285" i="2"/>
  <c r="AQ284" i="2"/>
  <c r="AG284" i="2"/>
  <c r="AE283" i="2"/>
  <c r="AO283" i="2"/>
  <c r="AC282" i="2"/>
  <c r="AM282" i="2"/>
  <c r="AR281" i="2"/>
  <c r="AH281" i="2"/>
  <c r="AE280" i="2"/>
  <c r="AO280" i="2"/>
  <c r="AC279" i="2"/>
  <c r="AM279" i="2"/>
  <c r="AI278" i="2"/>
  <c r="AS278" i="2"/>
  <c r="AM273" i="2"/>
  <c r="AC273" i="2"/>
  <c r="AD264" i="2"/>
  <c r="AN264" i="2"/>
  <c r="AG262" i="2"/>
  <c r="AQ262" i="2"/>
  <c r="AJ260" i="2"/>
  <c r="AT260" i="2"/>
  <c r="AF258" i="2"/>
  <c r="AP258" i="2"/>
  <c r="AS256" i="2"/>
  <c r="AI256" i="2"/>
  <c r="AN254" i="2"/>
  <c r="AD254" i="2"/>
  <c r="AD251" i="2"/>
  <c r="AN251" i="2"/>
  <c r="AI250" i="2"/>
  <c r="AS250" i="2"/>
  <c r="AI247" i="2"/>
  <c r="AS247" i="2"/>
  <c r="AD245" i="2"/>
  <c r="AN245" i="2"/>
  <c r="AG243" i="2"/>
  <c r="AQ243" i="2"/>
  <c r="AN242" i="2"/>
  <c r="AD242" i="2"/>
  <c r="AG234" i="2"/>
  <c r="AQ234" i="2"/>
  <c r="AN233" i="2"/>
  <c r="AD233" i="2"/>
  <c r="AS232" i="2"/>
  <c r="AI232" i="2"/>
  <c r="AQ231" i="2"/>
  <c r="AG231" i="2"/>
  <c r="AB229" i="2"/>
  <c r="AL229" i="2"/>
  <c r="AE227" i="2"/>
  <c r="AO227" i="2"/>
  <c r="AH222" i="2"/>
  <c r="AR222" i="2"/>
  <c r="AH219" i="2"/>
  <c r="AR219" i="2"/>
  <c r="AB214" i="2"/>
  <c r="AL214" i="2"/>
  <c r="AF203" i="2"/>
  <c r="AP203" i="2"/>
  <c r="AH198" i="2"/>
  <c r="AR198" i="2"/>
  <c r="AF194" i="2"/>
  <c r="AP194" i="2"/>
  <c r="AQ164" i="2"/>
  <c r="AG164" i="2"/>
  <c r="AC402" i="2"/>
  <c r="AM402" i="2"/>
  <c r="AR401" i="2"/>
  <c r="AH401" i="2"/>
  <c r="AE400" i="2"/>
  <c r="AO400" i="2"/>
  <c r="AM399" i="2"/>
  <c r="AC399" i="2"/>
  <c r="AI398" i="2"/>
  <c r="AS398" i="2"/>
  <c r="AP397" i="2"/>
  <c r="AF397" i="2"/>
  <c r="AM396" i="2"/>
  <c r="AC396" i="2"/>
  <c r="AI395" i="2"/>
  <c r="AS395" i="2"/>
  <c r="AQ394" i="2"/>
  <c r="AG394" i="2"/>
  <c r="AD393" i="2"/>
  <c r="AN393" i="2"/>
  <c r="AI392" i="2"/>
  <c r="AS392" i="2"/>
  <c r="AG391" i="2"/>
  <c r="AQ391" i="2"/>
  <c r="AO390" i="2"/>
  <c r="AE390" i="2"/>
  <c r="AT389" i="2"/>
  <c r="AJ389" i="2"/>
  <c r="AL389" i="2"/>
  <c r="AB389" i="2"/>
  <c r="AG388" i="2"/>
  <c r="AQ388" i="2"/>
  <c r="AO387" i="2"/>
  <c r="AE387" i="2"/>
  <c r="AC386" i="2"/>
  <c r="AM386" i="2"/>
  <c r="AR385" i="2"/>
  <c r="AH385" i="2"/>
  <c r="AE384" i="2"/>
  <c r="AO384" i="2"/>
  <c r="AM383" i="2"/>
  <c r="AC383" i="2"/>
  <c r="AI382" i="2"/>
  <c r="AS382" i="2"/>
  <c r="AP381" i="2"/>
  <c r="AF381" i="2"/>
  <c r="AM380" i="2"/>
  <c r="AC380" i="2"/>
  <c r="AI379" i="2"/>
  <c r="AS379" i="2"/>
  <c r="AQ378" i="2"/>
  <c r="AG378" i="2"/>
  <c r="AD377" i="2"/>
  <c r="AN377" i="2"/>
  <c r="AI376" i="2"/>
  <c r="AS376" i="2"/>
  <c r="AG375" i="2"/>
  <c r="AQ375" i="2"/>
  <c r="AO374" i="2"/>
  <c r="AE374" i="2"/>
  <c r="AT373" i="2"/>
  <c r="AJ373" i="2"/>
  <c r="AL373" i="2"/>
  <c r="AB373" i="2"/>
  <c r="AG372" i="2"/>
  <c r="AQ372" i="2"/>
  <c r="AO371" i="2"/>
  <c r="AE371" i="2"/>
  <c r="AC370" i="2"/>
  <c r="AM370" i="2"/>
  <c r="AR369" i="2"/>
  <c r="AH369" i="2"/>
  <c r="AE368" i="2"/>
  <c r="AO368" i="2"/>
  <c r="AM367" i="2"/>
  <c r="AC367" i="2"/>
  <c r="AI366" i="2"/>
  <c r="AS366" i="2"/>
  <c r="AP365" i="2"/>
  <c r="AF365" i="2"/>
  <c r="AM364" i="2"/>
  <c r="AC364" i="2"/>
  <c r="AH363" i="2"/>
  <c r="AR363" i="2"/>
  <c r="AE362" i="2"/>
  <c r="AO362" i="2"/>
  <c r="AT361" i="2"/>
  <c r="AJ361" i="2"/>
  <c r="AL361" i="2"/>
  <c r="AB361" i="2"/>
  <c r="AG360" i="2"/>
  <c r="AQ360" i="2"/>
  <c r="AN359" i="2"/>
  <c r="AD359" i="2"/>
  <c r="AI358" i="2"/>
  <c r="AS358" i="2"/>
  <c r="AQ357" i="2"/>
  <c r="AG357" i="2"/>
  <c r="AN356" i="2"/>
  <c r="AD356" i="2"/>
  <c r="AI355" i="2"/>
  <c r="AS355" i="2"/>
  <c r="AQ354" i="2"/>
  <c r="AG354" i="2"/>
  <c r="AE353" i="2"/>
  <c r="AO353" i="2"/>
  <c r="AT352" i="2"/>
  <c r="AJ352" i="2"/>
  <c r="AL352" i="2"/>
  <c r="AB352" i="2"/>
  <c r="AH351" i="2"/>
  <c r="AR351" i="2"/>
  <c r="AP350" i="2"/>
  <c r="AF350" i="2"/>
  <c r="AD349" i="2"/>
  <c r="AN349" i="2"/>
  <c r="AS348" i="2"/>
  <c r="AI348" i="2"/>
  <c r="AG347" i="2"/>
  <c r="AQ347" i="2"/>
  <c r="AE346" i="2"/>
  <c r="AO346" i="2"/>
  <c r="AT345" i="2"/>
  <c r="AJ345" i="2"/>
  <c r="AL345" i="2"/>
  <c r="AB345" i="2"/>
  <c r="AG344" i="2"/>
  <c r="AQ344" i="2"/>
  <c r="AO343" i="2"/>
  <c r="AE343" i="2"/>
  <c r="AC342" i="2"/>
  <c r="AM342" i="2"/>
  <c r="AR341" i="2"/>
  <c r="AH341" i="2"/>
  <c r="AE340" i="2"/>
  <c r="AO340" i="2"/>
  <c r="AC339" i="2"/>
  <c r="AM339" i="2"/>
  <c r="AR338" i="2"/>
  <c r="AH338" i="2"/>
  <c r="AE337" i="2"/>
  <c r="AO337" i="2"/>
  <c r="AT336" i="2"/>
  <c r="AJ336" i="2"/>
  <c r="AL336" i="2"/>
  <c r="AB336" i="2"/>
  <c r="AH335" i="2"/>
  <c r="AR335" i="2"/>
  <c r="AP334" i="2"/>
  <c r="AF334" i="2"/>
  <c r="AC333" i="2"/>
  <c r="AM333" i="2"/>
  <c r="AR332" i="2"/>
  <c r="AH332" i="2"/>
  <c r="AP331" i="2"/>
  <c r="AF331" i="2"/>
  <c r="AC330" i="2"/>
  <c r="AM330" i="2"/>
  <c r="AS329" i="2"/>
  <c r="AI329" i="2"/>
  <c r="AF328" i="2"/>
  <c r="AP328" i="2"/>
  <c r="AN327" i="2"/>
  <c r="AD327" i="2"/>
  <c r="AI326" i="2"/>
  <c r="AS326" i="2"/>
  <c r="AQ325" i="2"/>
  <c r="AG325" i="2"/>
  <c r="AN324" i="2"/>
  <c r="AD324" i="2"/>
  <c r="AT323" i="2"/>
  <c r="AJ323" i="2"/>
  <c r="AB323" i="2"/>
  <c r="AL323" i="2"/>
  <c r="AR322" i="2"/>
  <c r="AH322" i="2"/>
  <c r="AF321" i="2"/>
  <c r="AP321" i="2"/>
  <c r="AC320" i="2"/>
  <c r="AM320" i="2"/>
  <c r="AI319" i="2"/>
  <c r="AS319" i="2"/>
  <c r="AG318" i="2"/>
  <c r="AQ318" i="2"/>
  <c r="AE317" i="2"/>
  <c r="AO317" i="2"/>
  <c r="AT316" i="2"/>
  <c r="AJ316" i="2"/>
  <c r="AL316" i="2"/>
  <c r="AB316" i="2"/>
  <c r="AH315" i="2"/>
  <c r="AR315" i="2"/>
  <c r="AP314" i="2"/>
  <c r="AF314" i="2"/>
  <c r="AC313" i="2"/>
  <c r="AM313" i="2"/>
  <c r="AH312" i="2"/>
  <c r="AR312" i="2"/>
  <c r="AF311" i="2"/>
  <c r="AP311" i="2"/>
  <c r="AD310" i="2"/>
  <c r="AN310" i="2"/>
  <c r="AI309" i="2"/>
  <c r="AS309" i="2"/>
  <c r="AF308" i="2"/>
  <c r="AP308" i="2"/>
  <c r="AN307" i="2"/>
  <c r="AD307" i="2"/>
  <c r="AI306" i="2"/>
  <c r="AS306" i="2"/>
  <c r="AF305" i="2"/>
  <c r="AP305" i="2"/>
  <c r="AC304" i="2"/>
  <c r="AM304" i="2"/>
  <c r="AI303" i="2"/>
  <c r="AS303" i="2"/>
  <c r="AG302" i="2"/>
  <c r="AQ302" i="2"/>
  <c r="AN301" i="2"/>
  <c r="AD301" i="2"/>
  <c r="AI300" i="2"/>
  <c r="AS300" i="2"/>
  <c r="AG299" i="2"/>
  <c r="AQ299" i="2"/>
  <c r="AN298" i="2"/>
  <c r="AD298" i="2"/>
  <c r="AJ297" i="2"/>
  <c r="AT297" i="2"/>
  <c r="AB297" i="2"/>
  <c r="AL297" i="2"/>
  <c r="AG296" i="2"/>
  <c r="AQ296" i="2"/>
  <c r="AE295" i="2"/>
  <c r="AO295" i="2"/>
  <c r="AT294" i="2"/>
  <c r="AJ294" i="2"/>
  <c r="AL294" i="2"/>
  <c r="AB294" i="2"/>
  <c r="AR293" i="2"/>
  <c r="AH293" i="2"/>
  <c r="AE292" i="2"/>
  <c r="AO292" i="2"/>
  <c r="AC291" i="2"/>
  <c r="AM291" i="2"/>
  <c r="AI290" i="2"/>
  <c r="AS290" i="2"/>
  <c r="AG289" i="2"/>
  <c r="AQ289" i="2"/>
  <c r="AD288" i="2"/>
  <c r="AN288" i="2"/>
  <c r="AT287" i="2"/>
  <c r="AJ287" i="2"/>
  <c r="AL287" i="2"/>
  <c r="AB287" i="2"/>
  <c r="AH286" i="2"/>
  <c r="AR286" i="2"/>
  <c r="AP285" i="2"/>
  <c r="AF285" i="2"/>
  <c r="AC284" i="2"/>
  <c r="AM284" i="2"/>
  <c r="AS283" i="2"/>
  <c r="AI283" i="2"/>
  <c r="AG282" i="2"/>
  <c r="AQ282" i="2"/>
  <c r="AN281" i="2"/>
  <c r="AD281" i="2"/>
  <c r="AI280" i="2"/>
  <c r="AS280" i="2"/>
  <c r="AG279" i="2"/>
  <c r="AQ279" i="2"/>
  <c r="AE278" i="2"/>
  <c r="AO278" i="2"/>
  <c r="AJ277" i="2"/>
  <c r="AT277" i="2"/>
  <c r="AB277" i="2"/>
  <c r="AL277" i="2"/>
  <c r="AQ276" i="2"/>
  <c r="AG276" i="2"/>
  <c r="AE275" i="2"/>
  <c r="AO275" i="2"/>
  <c r="AJ274" i="2"/>
  <c r="AT274" i="2"/>
  <c r="AL274" i="2"/>
  <c r="AB274" i="2"/>
  <c r="AQ273" i="2"/>
  <c r="AG273" i="2"/>
  <c r="AD272" i="2"/>
  <c r="AN272" i="2"/>
  <c r="AT271" i="2"/>
  <c r="AJ271" i="2"/>
  <c r="AL271" i="2"/>
  <c r="AB271" i="2"/>
  <c r="AH270" i="2"/>
  <c r="AR270" i="2"/>
  <c r="AE269" i="2"/>
  <c r="AO269" i="2"/>
  <c r="AJ268" i="2"/>
  <c r="AT268" i="2"/>
  <c r="AB268" i="2"/>
  <c r="AL268" i="2"/>
  <c r="AH267" i="2"/>
  <c r="AR267" i="2"/>
  <c r="AO266" i="2"/>
  <c r="AE266" i="2"/>
  <c r="AM265" i="2"/>
  <c r="AC265" i="2"/>
  <c r="AR264" i="2"/>
  <c r="AH264" i="2"/>
  <c r="AF263" i="2"/>
  <c r="AP263" i="2"/>
  <c r="AC262" i="2"/>
  <c r="AM262" i="2"/>
  <c r="AI261" i="2"/>
  <c r="AS261" i="2"/>
  <c r="AF260" i="2"/>
  <c r="AP260" i="2"/>
  <c r="AD259" i="2"/>
  <c r="AN259" i="2"/>
  <c r="AJ258" i="2"/>
  <c r="AT258" i="2"/>
  <c r="AL258" i="2"/>
  <c r="AB258" i="2"/>
  <c r="AH257" i="2"/>
  <c r="AR257" i="2"/>
  <c r="AO256" i="2"/>
  <c r="AE256" i="2"/>
  <c r="AM255" i="2"/>
  <c r="AC255" i="2"/>
  <c r="AH254" i="2"/>
  <c r="AR254" i="2"/>
  <c r="AE253" i="2"/>
  <c r="AO253" i="2"/>
  <c r="AJ252" i="2"/>
  <c r="AT252" i="2"/>
  <c r="AB252" i="2"/>
  <c r="AL252" i="2"/>
  <c r="AH251" i="2"/>
  <c r="AR251" i="2"/>
  <c r="AO250" i="2"/>
  <c r="AE250" i="2"/>
  <c r="AJ249" i="2"/>
  <c r="AT249" i="2"/>
  <c r="AB249" i="2"/>
  <c r="AL249" i="2"/>
  <c r="AG248" i="2"/>
  <c r="AQ248" i="2"/>
  <c r="AE247" i="2"/>
  <c r="AO247" i="2"/>
  <c r="AT246" i="2"/>
  <c r="AJ246" i="2"/>
  <c r="AB246" i="2"/>
  <c r="AL246" i="2"/>
  <c r="AH245" i="2"/>
  <c r="AR245" i="2"/>
  <c r="AE244" i="2"/>
  <c r="AO244" i="2"/>
  <c r="AM243" i="2"/>
  <c r="AC243" i="2"/>
  <c r="AH242" i="2"/>
  <c r="AR242" i="2"/>
  <c r="AP241" i="2"/>
  <c r="AF241" i="2"/>
  <c r="AC240" i="2"/>
  <c r="AM240" i="2"/>
  <c r="AI239" i="2"/>
  <c r="AS239" i="2"/>
  <c r="AF238" i="2"/>
  <c r="AP238" i="2"/>
  <c r="AC237" i="2"/>
  <c r="AM237" i="2"/>
  <c r="AR236" i="2"/>
  <c r="AH236" i="2"/>
  <c r="AF235" i="2"/>
  <c r="AP235" i="2"/>
  <c r="AC234" i="2"/>
  <c r="AM234" i="2"/>
  <c r="AH233" i="2"/>
  <c r="AR233" i="2"/>
  <c r="AO232" i="2"/>
  <c r="AE232" i="2"/>
  <c r="AM231" i="2"/>
  <c r="AC231" i="2"/>
  <c r="AH230" i="2"/>
  <c r="AR230" i="2"/>
  <c r="AP229" i="2"/>
  <c r="AF229" i="2"/>
  <c r="AC228" i="2"/>
  <c r="AM228" i="2"/>
  <c r="AI227" i="2"/>
  <c r="AS227" i="2"/>
  <c r="AF226" i="2"/>
  <c r="AP226" i="2"/>
  <c r="AN225" i="2"/>
  <c r="AD225" i="2"/>
  <c r="AS224" i="2"/>
  <c r="AI224" i="2"/>
  <c r="AQ223" i="2"/>
  <c r="AG223" i="2"/>
  <c r="AN222" i="2"/>
  <c r="AD222" i="2"/>
  <c r="AI221" i="2"/>
  <c r="AS221" i="2"/>
  <c r="AF220" i="2"/>
  <c r="AP220" i="2"/>
  <c r="AD219" i="2"/>
  <c r="AN219" i="2"/>
  <c r="AI218" i="2"/>
  <c r="AS218" i="2"/>
  <c r="AP217" i="2"/>
  <c r="AF217" i="2"/>
  <c r="AC216" i="2"/>
  <c r="AM216" i="2"/>
  <c r="AS215" i="2"/>
  <c r="AI215" i="2"/>
  <c r="AF214" i="2"/>
  <c r="AP214" i="2"/>
  <c r="AD213" i="2"/>
  <c r="AN213" i="2"/>
  <c r="AS212" i="2"/>
  <c r="AI212" i="2"/>
  <c r="AG211" i="2"/>
  <c r="AQ211" i="2"/>
  <c r="AN210" i="2"/>
  <c r="AD210" i="2"/>
  <c r="AJ209" i="2"/>
  <c r="AT209" i="2"/>
  <c r="AB209" i="2"/>
  <c r="AL209" i="2"/>
  <c r="AQ208" i="2"/>
  <c r="AG208" i="2"/>
  <c r="AE207" i="2"/>
  <c r="AO207" i="2"/>
  <c r="AT206" i="2"/>
  <c r="AJ206" i="2"/>
  <c r="AB206" i="2"/>
  <c r="AL206" i="2"/>
  <c r="AQ205" i="2"/>
  <c r="AG205" i="2"/>
  <c r="AD204" i="2"/>
  <c r="AN204" i="2"/>
  <c r="AT203" i="2"/>
  <c r="AJ203" i="2"/>
  <c r="AL203" i="2"/>
  <c r="AB203" i="2"/>
  <c r="AG202" i="2"/>
  <c r="AQ202" i="2"/>
  <c r="AN201" i="2"/>
  <c r="AD201" i="2"/>
  <c r="AS200" i="2"/>
  <c r="AI200" i="2"/>
  <c r="AQ199" i="2"/>
  <c r="AG199" i="2"/>
  <c r="AN198" i="2"/>
  <c r="AD198" i="2"/>
  <c r="AJ197" i="2"/>
  <c r="AT197" i="2"/>
  <c r="AB197" i="2"/>
  <c r="AL197" i="2"/>
  <c r="AG196" i="2"/>
  <c r="AQ196" i="2"/>
  <c r="AE195" i="2"/>
  <c r="AO195" i="2"/>
  <c r="AJ194" i="2"/>
  <c r="AT194" i="2"/>
  <c r="AB194" i="2"/>
  <c r="AL194" i="2"/>
  <c r="AH193" i="2"/>
  <c r="AR193" i="2"/>
  <c r="AE192" i="2"/>
  <c r="AO192" i="2"/>
  <c r="AC191" i="2"/>
  <c r="AM191" i="2"/>
  <c r="AH190" i="2"/>
  <c r="AR190" i="2"/>
  <c r="AE189" i="2"/>
  <c r="AO189" i="2"/>
  <c r="AJ188" i="2"/>
  <c r="AT188" i="2"/>
  <c r="AB188" i="2"/>
  <c r="AL188" i="2"/>
  <c r="AH187" i="2"/>
  <c r="AR187" i="2"/>
  <c r="AE186" i="2"/>
  <c r="AO186" i="2"/>
  <c r="AJ185" i="2"/>
  <c r="AT185" i="2"/>
  <c r="AB185" i="2"/>
  <c r="AL185" i="2"/>
  <c r="AG184" i="2"/>
  <c r="AQ184" i="2"/>
  <c r="AE183" i="2"/>
  <c r="AO183" i="2"/>
  <c r="AJ182" i="2"/>
  <c r="AT182" i="2"/>
  <c r="AB182" i="2"/>
  <c r="AL182" i="2"/>
  <c r="AH181" i="2"/>
  <c r="AR181" i="2"/>
  <c r="AE180" i="2"/>
  <c r="AO180" i="2"/>
  <c r="AC179" i="2"/>
  <c r="AM179" i="2"/>
  <c r="AH178" i="2"/>
  <c r="AR178" i="2"/>
  <c r="AP177" i="2"/>
  <c r="AF177" i="2"/>
  <c r="AC176" i="2"/>
  <c r="AM176" i="2"/>
  <c r="AS175" i="2"/>
  <c r="AI175" i="2"/>
  <c r="AF174" i="2"/>
  <c r="AP174" i="2"/>
  <c r="AC173" i="2"/>
  <c r="AM173" i="2"/>
  <c r="AR172" i="2"/>
  <c r="AH172" i="2"/>
  <c r="AF171" i="2"/>
  <c r="AP171" i="2"/>
  <c r="AM170" i="2"/>
  <c r="AC170" i="2"/>
  <c r="AH169" i="2"/>
  <c r="AR169" i="2"/>
  <c r="AO168" i="2"/>
  <c r="AE168" i="2"/>
  <c r="AC167" i="2"/>
  <c r="AM167" i="2"/>
  <c r="AR166" i="2"/>
  <c r="AH166" i="2"/>
  <c r="AP165" i="2"/>
  <c r="AF165" i="2"/>
  <c r="AC164" i="2"/>
  <c r="AM164" i="2"/>
  <c r="AS163" i="2"/>
  <c r="AI163" i="2"/>
  <c r="AF162" i="2"/>
  <c r="AP162" i="2"/>
  <c r="AN161" i="2"/>
  <c r="AD161" i="2"/>
  <c r="AI160" i="2"/>
  <c r="AS160" i="2"/>
  <c r="AQ159" i="2"/>
  <c r="AG159" i="2"/>
  <c r="AN158" i="2"/>
  <c r="AD158" i="2"/>
  <c r="AI157" i="2"/>
  <c r="AS157" i="2"/>
  <c r="AP156" i="2"/>
  <c r="AF156" i="2"/>
  <c r="AD155" i="2"/>
  <c r="AN155" i="2"/>
  <c r="AI154" i="2"/>
  <c r="AS154" i="2"/>
  <c r="AP153" i="2"/>
  <c r="AF153" i="2"/>
  <c r="AC152" i="2"/>
  <c r="AM152" i="2"/>
  <c r="AS151" i="2"/>
  <c r="AI151" i="2"/>
  <c r="AF150" i="2"/>
  <c r="AP150" i="2"/>
  <c r="AN149" i="2"/>
  <c r="AD149" i="2"/>
  <c r="AI148" i="2"/>
  <c r="AS148" i="2"/>
  <c r="AG147" i="2"/>
  <c r="AQ147" i="2"/>
  <c r="AN146" i="2"/>
  <c r="AD146" i="2"/>
  <c r="AJ145" i="2"/>
  <c r="AT145" i="2"/>
  <c r="AL145" i="2"/>
  <c r="AB145" i="2"/>
  <c r="AQ144" i="2"/>
  <c r="AG144" i="2"/>
  <c r="AE143" i="2"/>
  <c r="AO143" i="2"/>
  <c r="AT142" i="2"/>
  <c r="AJ142" i="2"/>
  <c r="AL142" i="2"/>
  <c r="AB142" i="2"/>
  <c r="AG141" i="2"/>
  <c r="AQ141" i="2"/>
  <c r="AD140" i="2"/>
  <c r="AN140" i="2"/>
  <c r="AJ139" i="2"/>
  <c r="AT139" i="2"/>
  <c r="AB139" i="2"/>
  <c r="AL139" i="2"/>
  <c r="AG138" i="2"/>
  <c r="AQ138" i="2"/>
  <c r="AN137" i="2"/>
  <c r="AD137" i="2"/>
  <c r="AI136" i="2"/>
  <c r="AS136" i="2"/>
  <c r="AG135" i="2"/>
  <c r="AQ135" i="2"/>
  <c r="AN134" i="2"/>
  <c r="AD134" i="2"/>
  <c r="AT133" i="2"/>
  <c r="AJ133" i="2"/>
  <c r="AB133" i="2"/>
  <c r="AL133" i="2"/>
  <c r="AG132" i="2"/>
  <c r="AQ132" i="2"/>
  <c r="AE131" i="2"/>
  <c r="AO131" i="2"/>
  <c r="AT130" i="2"/>
  <c r="AJ130" i="2"/>
  <c r="AL130" i="2"/>
  <c r="AB130" i="2"/>
  <c r="AH129" i="2"/>
  <c r="AR129" i="2"/>
  <c r="AO128" i="2"/>
  <c r="AE128" i="2"/>
  <c r="AC127" i="2"/>
  <c r="AM127" i="2"/>
  <c r="AR126" i="2"/>
  <c r="AH126" i="2"/>
  <c r="AE125" i="2"/>
  <c r="AO125" i="2"/>
  <c r="AJ124" i="2"/>
  <c r="AT124" i="2"/>
  <c r="AB124" i="2"/>
  <c r="AL124" i="2"/>
  <c r="AR123" i="2"/>
  <c r="AH123" i="2"/>
  <c r="AE122" i="2"/>
  <c r="AO122" i="2"/>
  <c r="AJ121" i="2"/>
  <c r="AT121" i="2"/>
  <c r="AL121" i="2"/>
  <c r="AB121" i="2"/>
  <c r="AG120" i="2"/>
  <c r="AQ120" i="2"/>
  <c r="AO119" i="2"/>
  <c r="AE119" i="2"/>
  <c r="AT118" i="2"/>
  <c r="AJ118" i="2"/>
  <c r="AL118" i="2"/>
  <c r="AB118" i="2"/>
  <c r="AH117" i="2"/>
  <c r="AR117" i="2"/>
  <c r="AO116" i="2"/>
  <c r="AE116" i="2"/>
  <c r="AC115" i="2"/>
  <c r="AM115" i="2"/>
  <c r="AH114" i="2"/>
  <c r="AR114" i="2"/>
  <c r="AF113" i="2"/>
  <c r="AP113" i="2"/>
  <c r="AM112" i="2"/>
  <c r="AC112" i="2"/>
  <c r="AI111" i="2"/>
  <c r="AS111" i="2"/>
  <c r="AF110" i="2"/>
  <c r="AP110" i="2"/>
  <c r="AN109" i="2"/>
  <c r="AD109" i="2"/>
  <c r="AI108" i="2"/>
  <c r="AS108" i="2"/>
  <c r="AQ107" i="2"/>
  <c r="AG107" i="2"/>
  <c r="AD106" i="2"/>
  <c r="AN106" i="2"/>
  <c r="AJ105" i="2"/>
  <c r="AT105" i="2"/>
  <c r="AL105" i="2"/>
  <c r="AB105" i="2"/>
  <c r="AG104" i="2"/>
  <c r="AQ104" i="2"/>
  <c r="AO103" i="2"/>
  <c r="AE103" i="2"/>
  <c r="AT102" i="2"/>
  <c r="AJ102" i="2"/>
  <c r="AL102" i="2"/>
  <c r="AB102" i="2"/>
  <c r="AH101" i="2"/>
  <c r="AR101" i="2"/>
  <c r="AO100" i="2"/>
  <c r="AE100" i="2"/>
  <c r="AC99" i="2"/>
  <c r="AM99" i="2"/>
  <c r="AH98" i="2"/>
  <c r="AR98" i="2"/>
  <c r="AF97" i="2"/>
  <c r="AP97" i="2"/>
  <c r="AM96" i="2"/>
  <c r="AC96" i="2"/>
  <c r="AI95" i="2"/>
  <c r="AS95" i="2"/>
  <c r="AF94" i="2"/>
  <c r="AP94" i="2"/>
  <c r="AN93" i="2"/>
  <c r="AD93" i="2"/>
  <c r="AI92" i="2"/>
  <c r="AS92" i="2"/>
  <c r="AQ91" i="2"/>
  <c r="AG91" i="2"/>
  <c r="AD90" i="2"/>
  <c r="AN90" i="2"/>
  <c r="AJ89" i="2"/>
  <c r="AT89" i="2"/>
  <c r="AL89" i="2"/>
  <c r="AB89" i="2"/>
  <c r="AG88" i="2"/>
  <c r="AQ88" i="2"/>
  <c r="AO87" i="2"/>
  <c r="AE87" i="2"/>
  <c r="AT86" i="2"/>
  <c r="AJ86" i="2"/>
  <c r="AL86" i="2"/>
  <c r="AB86" i="2"/>
  <c r="AG85" i="2"/>
  <c r="AQ85" i="2"/>
  <c r="AD84" i="2"/>
  <c r="AN84" i="2"/>
  <c r="AJ83" i="2"/>
  <c r="AT83" i="2"/>
  <c r="AB83" i="2"/>
  <c r="AL83" i="2"/>
  <c r="AQ82" i="2"/>
  <c r="AG82" i="2"/>
  <c r="AN81" i="2"/>
  <c r="AD81" i="2"/>
  <c r="AI80" i="2"/>
  <c r="AS80" i="2"/>
  <c r="AQ79" i="2"/>
  <c r="AG79" i="2"/>
  <c r="AD78" i="2"/>
  <c r="AN78" i="2"/>
  <c r="AI77" i="2"/>
  <c r="AS77" i="2"/>
  <c r="AP76" i="2"/>
  <c r="AF76" i="2"/>
  <c r="AN75" i="2"/>
  <c r="AD75" i="2"/>
  <c r="AS74" i="2"/>
  <c r="AI74" i="2"/>
  <c r="AF73" i="2"/>
  <c r="AP73" i="2"/>
  <c r="AC72" i="2"/>
  <c r="AM72" i="2"/>
  <c r="AI71" i="2"/>
  <c r="AS71" i="2"/>
  <c r="AF70" i="2"/>
  <c r="AP70" i="2"/>
  <c r="AM69" i="2"/>
  <c r="AC69" i="2"/>
  <c r="AH68" i="2"/>
  <c r="AR68" i="2"/>
  <c r="AF67" i="2"/>
  <c r="AP67" i="2"/>
  <c r="AC66" i="2"/>
  <c r="AM66" i="2"/>
  <c r="AR65" i="2"/>
  <c r="AH65" i="2"/>
  <c r="AO64" i="2"/>
  <c r="AE64" i="2"/>
  <c r="AM63" i="2"/>
  <c r="AC63" i="2"/>
  <c r="AH62" i="2"/>
  <c r="AR62" i="2"/>
  <c r="AE61" i="2"/>
  <c r="AO61" i="2"/>
  <c r="AJ60" i="2"/>
  <c r="AT60" i="2"/>
  <c r="AB60" i="2"/>
  <c r="AL60" i="2"/>
  <c r="AR59" i="2"/>
  <c r="AH59" i="2"/>
  <c r="AO58" i="2"/>
  <c r="AE58" i="2"/>
  <c r="AM57" i="2"/>
  <c r="AC57" i="2"/>
  <c r="AR56" i="2"/>
  <c r="AH56" i="2"/>
  <c r="AF55" i="2"/>
  <c r="AP55" i="2"/>
  <c r="AC54" i="2"/>
  <c r="AM54" i="2"/>
  <c r="AI53" i="2"/>
  <c r="AS53" i="2"/>
  <c r="AP52" i="2"/>
  <c r="AF52" i="2"/>
  <c r="AD51" i="2"/>
  <c r="AN51" i="2"/>
  <c r="AI50" i="2"/>
  <c r="AS50" i="2"/>
  <c r="AQ49" i="2"/>
  <c r="AG49" i="2"/>
  <c r="AD48" i="2"/>
  <c r="AN48" i="2"/>
  <c r="AT47" i="2"/>
  <c r="AJ47" i="2"/>
  <c r="AB47" i="2"/>
  <c r="AL47" i="2"/>
  <c r="AG46" i="2"/>
  <c r="AQ46" i="2"/>
  <c r="AE45" i="2"/>
  <c r="AO45" i="2"/>
  <c r="AJ44" i="2"/>
  <c r="AT44" i="2"/>
  <c r="AB44" i="2"/>
  <c r="AL44" i="2"/>
  <c r="AR43" i="2"/>
  <c r="AH43" i="2"/>
  <c r="AO42" i="2"/>
  <c r="AE42" i="2"/>
  <c r="AM41" i="2"/>
  <c r="AC41" i="2"/>
  <c r="AR40" i="2"/>
  <c r="AH40" i="2"/>
  <c r="AF39" i="2"/>
  <c r="AP39" i="2"/>
  <c r="AC38" i="2"/>
  <c r="AM38" i="2"/>
  <c r="AI37" i="2"/>
  <c r="AS37" i="2"/>
  <c r="AP36" i="2"/>
  <c r="AF36" i="2"/>
  <c r="AD35" i="2"/>
  <c r="AN35" i="2"/>
  <c r="AI34" i="2"/>
  <c r="AS34" i="2"/>
  <c r="AQ33" i="2"/>
  <c r="AG33" i="2"/>
  <c r="AD32" i="2"/>
  <c r="AN32" i="2"/>
  <c r="AT31" i="2"/>
  <c r="AJ31" i="2"/>
  <c r="AB31" i="2"/>
  <c r="AL31" i="2"/>
  <c r="AG30" i="2"/>
  <c r="AQ30" i="2"/>
  <c r="AE29" i="2"/>
  <c r="AO29" i="2"/>
  <c r="AJ28" i="2"/>
  <c r="AT28" i="2"/>
  <c r="AB28" i="2"/>
  <c r="AL28" i="2"/>
  <c r="AH395" i="2"/>
  <c r="AR395" i="2"/>
  <c r="AG363" i="2"/>
  <c r="AQ363" i="2"/>
  <c r="AD362" i="2"/>
  <c r="AN362" i="2"/>
  <c r="AS361" i="2"/>
  <c r="AI361" i="2"/>
  <c r="AF360" i="2"/>
  <c r="AP360" i="2"/>
  <c r="AM359" i="2"/>
  <c r="AC359" i="2"/>
  <c r="AR358" i="2"/>
  <c r="AH358" i="2"/>
  <c r="AP357" i="2"/>
  <c r="AF357" i="2"/>
  <c r="AM356" i="2"/>
  <c r="AC356" i="2"/>
  <c r="AH355" i="2"/>
  <c r="AR355" i="2"/>
  <c r="AP354" i="2"/>
  <c r="AF354" i="2"/>
  <c r="AD353" i="2"/>
  <c r="AN353" i="2"/>
  <c r="AI352" i="2"/>
  <c r="AS352" i="2"/>
  <c r="AG351" i="2"/>
  <c r="AQ351" i="2"/>
  <c r="AO350" i="2"/>
  <c r="AE350" i="2"/>
  <c r="AC349" i="2"/>
  <c r="AM349" i="2"/>
  <c r="AR348" i="2"/>
  <c r="AH348" i="2"/>
  <c r="AP347" i="2"/>
  <c r="AF347" i="2"/>
  <c r="AD346" i="2"/>
  <c r="AN346" i="2"/>
  <c r="AS345" i="2"/>
  <c r="AI345" i="2"/>
  <c r="AF344" i="2"/>
  <c r="AP344" i="2"/>
  <c r="AN343" i="2"/>
  <c r="AD343" i="2"/>
  <c r="AJ342" i="2"/>
  <c r="AT342" i="2"/>
  <c r="AB342" i="2"/>
  <c r="AL342" i="2"/>
  <c r="AQ341" i="2"/>
  <c r="AG341" i="2"/>
  <c r="AN340" i="2"/>
  <c r="AD340" i="2"/>
  <c r="AT339" i="2"/>
  <c r="AJ339" i="2"/>
  <c r="AB339" i="2"/>
  <c r="AL339" i="2"/>
  <c r="AQ338" i="2"/>
  <c r="AG338" i="2"/>
  <c r="AD337" i="2"/>
  <c r="AN337" i="2"/>
  <c r="AI336" i="2"/>
  <c r="AS336" i="2"/>
  <c r="AG335" i="2"/>
  <c r="AQ335" i="2"/>
  <c r="AO334" i="2"/>
  <c r="AE334" i="2"/>
  <c r="AT333" i="2"/>
  <c r="AJ333" i="2"/>
  <c r="AL333" i="2"/>
  <c r="AB333" i="2"/>
  <c r="AG332" i="2"/>
  <c r="AQ332" i="2"/>
  <c r="AO331" i="2"/>
  <c r="AE331" i="2"/>
  <c r="AJ330" i="2"/>
  <c r="AT330" i="2"/>
  <c r="AB330" i="2"/>
  <c r="AL330" i="2"/>
  <c r="AR329" i="2"/>
  <c r="AH329" i="2"/>
  <c r="AE328" i="2"/>
  <c r="AO328" i="2"/>
  <c r="AM327" i="2"/>
  <c r="AC327" i="2"/>
  <c r="AR326" i="2"/>
  <c r="AH326" i="2"/>
  <c r="AP325" i="2"/>
  <c r="AF325" i="2"/>
  <c r="AM324" i="2"/>
  <c r="AC324" i="2"/>
  <c r="AI323" i="2"/>
  <c r="AS323" i="2"/>
  <c r="AQ322" i="2"/>
  <c r="AG322" i="2"/>
  <c r="AE321" i="2"/>
  <c r="AO321" i="2"/>
  <c r="AT320" i="2"/>
  <c r="AJ320" i="2"/>
  <c r="AL320" i="2"/>
  <c r="AB320" i="2"/>
  <c r="AH319" i="2"/>
  <c r="AR319" i="2"/>
  <c r="AP318" i="2"/>
  <c r="AF318" i="2"/>
  <c r="AD317" i="2"/>
  <c r="AN317" i="2"/>
  <c r="AI316" i="2"/>
  <c r="AS316" i="2"/>
  <c r="AG315" i="2"/>
  <c r="AQ315" i="2"/>
  <c r="AE314" i="2"/>
  <c r="AO314" i="2"/>
  <c r="AJ313" i="2"/>
  <c r="AT313" i="2"/>
  <c r="AB313" i="2"/>
  <c r="AL313" i="2"/>
  <c r="AG312" i="2"/>
  <c r="AQ312" i="2"/>
  <c r="AE311" i="2"/>
  <c r="AO311" i="2"/>
  <c r="AC310" i="2"/>
  <c r="AM310" i="2"/>
  <c r="AR309" i="2"/>
  <c r="AH309" i="2"/>
  <c r="AE308" i="2"/>
  <c r="AO308" i="2"/>
  <c r="AC307" i="2"/>
  <c r="AM307" i="2"/>
  <c r="AH306" i="2"/>
  <c r="AR306" i="2"/>
  <c r="AE305" i="2"/>
  <c r="AO305" i="2"/>
  <c r="AT304" i="2"/>
  <c r="AJ304" i="2"/>
  <c r="AL304" i="2"/>
  <c r="AB304" i="2"/>
  <c r="AR303" i="2"/>
  <c r="AH303" i="2"/>
  <c r="AP302" i="2"/>
  <c r="AF302" i="2"/>
  <c r="AC301" i="2"/>
  <c r="AM301" i="2"/>
  <c r="AR300" i="2"/>
  <c r="AH300" i="2"/>
  <c r="AF299" i="2"/>
  <c r="AP299" i="2"/>
  <c r="AC298" i="2"/>
  <c r="AM298" i="2"/>
  <c r="AI297" i="2"/>
  <c r="AS297" i="2"/>
  <c r="AP296" i="2"/>
  <c r="AF296" i="2"/>
  <c r="AN295" i="2"/>
  <c r="AD295" i="2"/>
  <c r="AI294" i="2"/>
  <c r="AS294" i="2"/>
  <c r="AG293" i="2"/>
  <c r="AQ293" i="2"/>
  <c r="AD292" i="2"/>
  <c r="AN292" i="2"/>
  <c r="AT291" i="2"/>
  <c r="AJ291" i="2"/>
  <c r="AL291" i="2"/>
  <c r="AB291" i="2"/>
  <c r="AH290" i="2"/>
  <c r="AR290" i="2"/>
  <c r="AP289" i="2"/>
  <c r="AF289" i="2"/>
  <c r="AC288" i="2"/>
  <c r="AM288" i="2"/>
  <c r="AI287" i="2"/>
  <c r="AS287" i="2"/>
  <c r="AG286" i="2"/>
  <c r="AQ286" i="2"/>
  <c r="AO285" i="2"/>
  <c r="AE285" i="2"/>
  <c r="AT284" i="2"/>
  <c r="AJ284" i="2"/>
  <c r="AL284" i="2"/>
  <c r="AB284" i="2"/>
  <c r="AR283" i="2"/>
  <c r="AH283" i="2"/>
  <c r="AP282" i="2"/>
  <c r="AF282" i="2"/>
  <c r="AC281" i="2"/>
  <c r="AM281" i="2"/>
  <c r="AR280" i="2"/>
  <c r="AH280" i="2"/>
  <c r="AF279" i="2"/>
  <c r="AP279" i="2"/>
  <c r="AN278" i="2"/>
  <c r="AD278" i="2"/>
  <c r="AI277" i="2"/>
  <c r="AS277" i="2"/>
  <c r="AP276" i="2"/>
  <c r="AF276" i="2"/>
  <c r="AD275" i="2"/>
  <c r="AN275" i="2"/>
  <c r="AI274" i="2"/>
  <c r="AS274" i="2"/>
  <c r="AP273" i="2"/>
  <c r="AF273" i="2"/>
  <c r="AC272" i="2"/>
  <c r="AM272" i="2"/>
  <c r="AI271" i="2"/>
  <c r="AS271" i="2"/>
  <c r="AG270" i="2"/>
  <c r="AQ270" i="2"/>
  <c r="AD269" i="2"/>
  <c r="AN269" i="2"/>
  <c r="AS268" i="2"/>
  <c r="AI268" i="2"/>
  <c r="AG267" i="2"/>
  <c r="AQ267" i="2"/>
  <c r="AN266" i="2"/>
  <c r="AD266" i="2"/>
  <c r="AJ265" i="2"/>
  <c r="AT265" i="2"/>
  <c r="AB265" i="2"/>
  <c r="AL265" i="2"/>
  <c r="AG264" i="2"/>
  <c r="AQ264" i="2"/>
  <c r="AE263" i="2"/>
  <c r="AO263" i="2"/>
  <c r="AT262" i="2"/>
  <c r="AJ262" i="2"/>
  <c r="AB262" i="2"/>
  <c r="AL262" i="2"/>
  <c r="AH261" i="2"/>
  <c r="AR261" i="2"/>
  <c r="AE260" i="2"/>
  <c r="AO260" i="2"/>
  <c r="AM259" i="2"/>
  <c r="AC259" i="2"/>
  <c r="AI258" i="2"/>
  <c r="AS258" i="2"/>
  <c r="AQ257" i="2"/>
  <c r="AG257" i="2"/>
  <c r="AD256" i="2"/>
  <c r="AN256" i="2"/>
  <c r="AT255" i="2"/>
  <c r="AJ255" i="2"/>
  <c r="AL255" i="2"/>
  <c r="AB255" i="2"/>
  <c r="AG254" i="2"/>
  <c r="AQ254" i="2"/>
  <c r="AD253" i="2"/>
  <c r="AN253" i="2"/>
  <c r="AS252" i="2"/>
  <c r="AI252" i="2"/>
  <c r="AG251" i="2"/>
  <c r="AQ251" i="2"/>
  <c r="AN250" i="2"/>
  <c r="AD250" i="2"/>
  <c r="AI249" i="2"/>
  <c r="AS249" i="2"/>
  <c r="AP248" i="2"/>
  <c r="AF248" i="2"/>
  <c r="AD247" i="2"/>
  <c r="AN247" i="2"/>
  <c r="AS246" i="2"/>
  <c r="AI246" i="2"/>
  <c r="AQ245" i="2"/>
  <c r="AG245" i="2"/>
  <c r="AD244" i="2"/>
  <c r="AN244" i="2"/>
  <c r="AT243" i="2"/>
  <c r="AJ243" i="2"/>
  <c r="AL243" i="2"/>
  <c r="AB243" i="2"/>
  <c r="AG242" i="2"/>
  <c r="AQ242" i="2"/>
  <c r="AE241" i="2"/>
  <c r="AO241" i="2"/>
  <c r="AJ240" i="2"/>
  <c r="AT240" i="2"/>
  <c r="AB240" i="2"/>
  <c r="AL240" i="2"/>
  <c r="AR239" i="2"/>
  <c r="AH239" i="2"/>
  <c r="AO238" i="2"/>
  <c r="AE238" i="2"/>
  <c r="AJ237" i="2"/>
  <c r="AT237" i="2"/>
  <c r="AB237" i="2"/>
  <c r="AL237" i="2"/>
  <c r="AG236" i="2"/>
  <c r="AQ236" i="2"/>
  <c r="AE235" i="2"/>
  <c r="AO235" i="2"/>
  <c r="AJ234" i="2"/>
  <c r="AT234" i="2"/>
  <c r="AL234" i="2"/>
  <c r="AB234" i="2"/>
  <c r="AQ233" i="2"/>
  <c r="AG233" i="2"/>
  <c r="AD232" i="2"/>
  <c r="AN232" i="2"/>
  <c r="AT231" i="2"/>
  <c r="AJ231" i="2"/>
  <c r="AL231" i="2"/>
  <c r="AB231" i="2"/>
  <c r="AG230" i="2"/>
  <c r="AQ230" i="2"/>
  <c r="AE229" i="2"/>
  <c r="AO229" i="2"/>
  <c r="AJ228" i="2"/>
  <c r="AT228" i="2"/>
  <c r="AB228" i="2"/>
  <c r="AL228" i="2"/>
  <c r="AH227" i="2"/>
  <c r="AR227" i="2"/>
  <c r="AO226" i="2"/>
  <c r="AE226" i="2"/>
  <c r="AM225" i="2"/>
  <c r="AC225" i="2"/>
  <c r="AR224" i="2"/>
  <c r="AH224" i="2"/>
  <c r="AF223" i="2"/>
  <c r="AP223" i="2"/>
  <c r="AC222" i="2"/>
  <c r="AM222" i="2"/>
  <c r="AH221" i="2"/>
  <c r="AR221" i="2"/>
  <c r="AE220" i="2"/>
  <c r="AO220" i="2"/>
  <c r="AM219" i="2"/>
  <c r="AC219" i="2"/>
  <c r="AH218" i="2"/>
  <c r="AR218" i="2"/>
  <c r="AO217" i="2"/>
  <c r="AE217" i="2"/>
  <c r="AJ216" i="2"/>
  <c r="AT216" i="2"/>
  <c r="AB216" i="2"/>
  <c r="AL216" i="2"/>
  <c r="AR215" i="2"/>
  <c r="AH215" i="2"/>
  <c r="AO214" i="2"/>
  <c r="AE214" i="2"/>
  <c r="AC213" i="2"/>
  <c r="AM213" i="2"/>
  <c r="AR212" i="2"/>
  <c r="AH212" i="2"/>
  <c r="AF211" i="2"/>
  <c r="AP211" i="2"/>
  <c r="AM210" i="2"/>
  <c r="AC210" i="2"/>
  <c r="AI209" i="2"/>
  <c r="AS209" i="2"/>
  <c r="AP208" i="2"/>
  <c r="AF208" i="2"/>
  <c r="AD207" i="2"/>
  <c r="AN207" i="2"/>
  <c r="AS206" i="2"/>
  <c r="AI206" i="2"/>
  <c r="AP205" i="2"/>
  <c r="AF205" i="2"/>
  <c r="AC204" i="2"/>
  <c r="AM204" i="2"/>
  <c r="AI203" i="2"/>
  <c r="AS203" i="2"/>
  <c r="AF202" i="2"/>
  <c r="AP202" i="2"/>
  <c r="AM201" i="2"/>
  <c r="AC201" i="2"/>
  <c r="AR200" i="2"/>
  <c r="AH200" i="2"/>
  <c r="AF199" i="2"/>
  <c r="AP199" i="2"/>
  <c r="AC198" i="2"/>
  <c r="AM198" i="2"/>
  <c r="AI197" i="2"/>
  <c r="AS197" i="2"/>
  <c r="AF196" i="2"/>
  <c r="AP196" i="2"/>
  <c r="AD195" i="2"/>
  <c r="AN195" i="2"/>
  <c r="AI194" i="2"/>
  <c r="AS194" i="2"/>
  <c r="AG193" i="2"/>
  <c r="AQ193" i="2"/>
  <c r="AD192" i="2"/>
  <c r="AN192" i="2"/>
  <c r="AT191" i="2"/>
  <c r="AJ191" i="2"/>
  <c r="AL191" i="2"/>
  <c r="AB191" i="2"/>
  <c r="AG190" i="2"/>
  <c r="AQ190" i="2"/>
  <c r="AD189" i="2"/>
  <c r="AN189" i="2"/>
  <c r="AI188" i="2"/>
  <c r="AS188" i="2"/>
  <c r="AG187" i="2"/>
  <c r="AQ187" i="2"/>
  <c r="AN186" i="2"/>
  <c r="AD186" i="2"/>
  <c r="AI185" i="2"/>
  <c r="AS185" i="2"/>
  <c r="AF184" i="2"/>
  <c r="AP184" i="2"/>
  <c r="AD183" i="2"/>
  <c r="AN183" i="2"/>
  <c r="AI182" i="2"/>
  <c r="AS182" i="2"/>
  <c r="AG181" i="2"/>
  <c r="AQ181" i="2"/>
  <c r="AD180" i="2"/>
  <c r="AN180" i="2"/>
  <c r="AT179" i="2"/>
  <c r="AJ179" i="2"/>
  <c r="AL179" i="2"/>
  <c r="AB179" i="2"/>
  <c r="AG178" i="2"/>
  <c r="AQ178" i="2"/>
  <c r="AE177" i="2"/>
  <c r="AO177" i="2"/>
  <c r="AJ176" i="2"/>
  <c r="AT176" i="2"/>
  <c r="AB176" i="2"/>
  <c r="AL176" i="2"/>
  <c r="AR175" i="2"/>
  <c r="AH175" i="2"/>
  <c r="AE174" i="2"/>
  <c r="AO174" i="2"/>
  <c r="AT173" i="2"/>
  <c r="AJ173" i="2"/>
  <c r="AB173" i="2"/>
  <c r="AL173" i="2"/>
  <c r="AQ172" i="2"/>
  <c r="AG172" i="2"/>
  <c r="AE171" i="2"/>
  <c r="AO171" i="2"/>
  <c r="AT170" i="2"/>
  <c r="AJ170" i="2"/>
  <c r="AL170" i="2"/>
  <c r="AB170" i="2"/>
  <c r="AG169" i="2"/>
  <c r="AQ169" i="2"/>
  <c r="AN168" i="2"/>
  <c r="AD168" i="2"/>
  <c r="AT167" i="2"/>
  <c r="AJ167" i="2"/>
  <c r="AL167" i="2"/>
  <c r="AB167" i="2"/>
  <c r="AG166" i="2"/>
  <c r="AQ166" i="2"/>
  <c r="AO165" i="2"/>
  <c r="AE165" i="2"/>
  <c r="AJ164" i="2"/>
  <c r="AT164" i="2"/>
  <c r="AB164" i="2"/>
  <c r="AL164" i="2"/>
  <c r="AR163" i="2"/>
  <c r="AH163" i="2"/>
  <c r="AE162" i="2"/>
  <c r="AO162" i="2"/>
  <c r="AM161" i="2"/>
  <c r="AC161" i="2"/>
  <c r="AR160" i="2"/>
  <c r="AH160" i="2"/>
  <c r="AP159" i="2"/>
  <c r="AF159" i="2"/>
  <c r="AM158" i="2"/>
  <c r="AC158" i="2"/>
  <c r="AH157" i="2"/>
  <c r="AR157" i="2"/>
  <c r="AE156" i="2"/>
  <c r="AO156" i="2"/>
  <c r="AC155" i="2"/>
  <c r="AM155" i="2"/>
  <c r="AH154" i="2"/>
  <c r="AR154" i="2"/>
  <c r="AO153" i="2"/>
  <c r="AE153" i="2"/>
  <c r="AJ152" i="2"/>
  <c r="AT152" i="2"/>
  <c r="AB152" i="2"/>
  <c r="AL152" i="2"/>
  <c r="AR151" i="2"/>
  <c r="AH151" i="2"/>
  <c r="AE150" i="2"/>
  <c r="AO150" i="2"/>
  <c r="AC149" i="2"/>
  <c r="AM149" i="2"/>
  <c r="AR148" i="2"/>
  <c r="AH148" i="2"/>
  <c r="AF147" i="2"/>
  <c r="AP147" i="2"/>
  <c r="AM146" i="2"/>
  <c r="AC146" i="2"/>
  <c r="AI145" i="2"/>
  <c r="AS145" i="2"/>
  <c r="AP144" i="2"/>
  <c r="AF144" i="2"/>
  <c r="AD143" i="2"/>
  <c r="AN143" i="2"/>
  <c r="AS142" i="2"/>
  <c r="AI142" i="2"/>
  <c r="AP141" i="2"/>
  <c r="AF141" i="2"/>
  <c r="AC140" i="2"/>
  <c r="AM140" i="2"/>
  <c r="AI139" i="2"/>
  <c r="AS139" i="2"/>
  <c r="AF138" i="2"/>
  <c r="AP138" i="2"/>
  <c r="AC137" i="2"/>
  <c r="AM137" i="2"/>
  <c r="AH136" i="2"/>
  <c r="AR136" i="2"/>
  <c r="AF135" i="2"/>
  <c r="AP135" i="2"/>
  <c r="AC134" i="2"/>
  <c r="AM134" i="2"/>
  <c r="AS133" i="2"/>
  <c r="AI133" i="2"/>
  <c r="AP132" i="2"/>
  <c r="AF132" i="2"/>
  <c r="AD131" i="2"/>
  <c r="AN131" i="2"/>
  <c r="AS130" i="2"/>
  <c r="AI130" i="2"/>
  <c r="AG129" i="2"/>
  <c r="AQ129" i="2"/>
  <c r="AN128" i="2"/>
  <c r="AD128" i="2"/>
  <c r="AJ127" i="2"/>
  <c r="AT127" i="2"/>
  <c r="AB127" i="2"/>
  <c r="AL127" i="2"/>
  <c r="AQ126" i="2"/>
  <c r="AG126" i="2"/>
  <c r="AN125" i="2"/>
  <c r="AD125" i="2"/>
  <c r="AI124" i="2"/>
  <c r="AS124" i="2"/>
  <c r="AQ123" i="2"/>
  <c r="AG123" i="2"/>
  <c r="AD122" i="2"/>
  <c r="AN122" i="2"/>
  <c r="AI121" i="2"/>
  <c r="AS121" i="2"/>
  <c r="AP120" i="2"/>
  <c r="AF120" i="2"/>
  <c r="AD119" i="2"/>
  <c r="AN119" i="2"/>
  <c r="AS118" i="2"/>
  <c r="AI118" i="2"/>
  <c r="AG117" i="2"/>
  <c r="AQ117" i="2"/>
  <c r="AD116" i="2"/>
  <c r="AN116" i="2"/>
  <c r="AJ115" i="2"/>
  <c r="AT115" i="2"/>
  <c r="AB115" i="2"/>
  <c r="AL115" i="2"/>
  <c r="AG114" i="2"/>
  <c r="AQ114" i="2"/>
  <c r="AE113" i="2"/>
  <c r="AO113" i="2"/>
  <c r="AJ112" i="2"/>
  <c r="AT112" i="2"/>
  <c r="AB112" i="2"/>
  <c r="AL112" i="2"/>
  <c r="AR111" i="2"/>
  <c r="AH111" i="2"/>
  <c r="AE110" i="2"/>
  <c r="AO110" i="2"/>
  <c r="AM109" i="2"/>
  <c r="AC109" i="2"/>
  <c r="AH108" i="2"/>
  <c r="AR108" i="2"/>
  <c r="AF107" i="2"/>
  <c r="AP107" i="2"/>
  <c r="AC106" i="2"/>
  <c r="AM106" i="2"/>
  <c r="AI105" i="2"/>
  <c r="AS105" i="2"/>
  <c r="AP104" i="2"/>
  <c r="AF104" i="2"/>
  <c r="AD103" i="2"/>
  <c r="AN103" i="2"/>
  <c r="AS102" i="2"/>
  <c r="AI102" i="2"/>
  <c r="AG101" i="2"/>
  <c r="AQ101" i="2"/>
  <c r="AD100" i="2"/>
  <c r="AN100" i="2"/>
  <c r="AJ99" i="2"/>
  <c r="AT99" i="2"/>
  <c r="AB99" i="2"/>
  <c r="AL99" i="2"/>
  <c r="AG98" i="2"/>
  <c r="AQ98" i="2"/>
  <c r="AE97" i="2"/>
  <c r="AO97" i="2"/>
  <c r="AJ96" i="2"/>
  <c r="AT96" i="2"/>
  <c r="AB96" i="2"/>
  <c r="AL96" i="2"/>
  <c r="AR95" i="2"/>
  <c r="AH95" i="2"/>
  <c r="AE94" i="2"/>
  <c r="AO94" i="2"/>
  <c r="AM93" i="2"/>
  <c r="AC93" i="2"/>
  <c r="AH92" i="2"/>
  <c r="AR92" i="2"/>
  <c r="AF91" i="2"/>
  <c r="AP91" i="2"/>
  <c r="AC90" i="2"/>
  <c r="AM90" i="2"/>
  <c r="AI89" i="2"/>
  <c r="AS89" i="2"/>
  <c r="AP88" i="2"/>
  <c r="AF88" i="2"/>
  <c r="AD87" i="2"/>
  <c r="AN87" i="2"/>
  <c r="AS86" i="2"/>
  <c r="AI86" i="2"/>
  <c r="AF85" i="2"/>
  <c r="AP85" i="2"/>
  <c r="AC84" i="2"/>
  <c r="AM84" i="2"/>
  <c r="AI83" i="2"/>
  <c r="AS83" i="2"/>
  <c r="AP82" i="2"/>
  <c r="AF82" i="2"/>
  <c r="AM81" i="2"/>
  <c r="AC81" i="2"/>
  <c r="AH80" i="2"/>
  <c r="AR80" i="2"/>
  <c r="AF79" i="2"/>
  <c r="AP79" i="2"/>
  <c r="AC78" i="2"/>
  <c r="AM78" i="2"/>
  <c r="AH77" i="2"/>
  <c r="AR77" i="2"/>
  <c r="AO76" i="2"/>
  <c r="AE76" i="2"/>
  <c r="AC75" i="2"/>
  <c r="AM75" i="2"/>
  <c r="AH74" i="2"/>
  <c r="AR74" i="2"/>
  <c r="AE73" i="2"/>
  <c r="AO73" i="2"/>
  <c r="AT72" i="2"/>
  <c r="AJ72" i="2"/>
  <c r="AB72" i="2"/>
  <c r="AL72" i="2"/>
  <c r="AR71" i="2"/>
  <c r="AH71" i="2"/>
  <c r="AE70" i="2"/>
  <c r="AO70" i="2"/>
  <c r="AJ69" i="2"/>
  <c r="AT69" i="2"/>
  <c r="AB69" i="2"/>
  <c r="AL69" i="2"/>
  <c r="AG68" i="2"/>
  <c r="AQ68" i="2"/>
  <c r="AO67" i="2"/>
  <c r="AE67" i="2"/>
  <c r="AT66" i="2"/>
  <c r="AJ66" i="2"/>
  <c r="AL66" i="2"/>
  <c r="AB66" i="2"/>
  <c r="AQ65" i="2"/>
  <c r="AG65" i="2"/>
  <c r="AD64" i="2"/>
  <c r="AN64" i="2"/>
  <c r="AT63" i="2"/>
  <c r="AJ63" i="2"/>
  <c r="AB63" i="2"/>
  <c r="AL63" i="2"/>
  <c r="AG62" i="2"/>
  <c r="AQ62" i="2"/>
  <c r="AN61" i="2"/>
  <c r="AD61" i="2"/>
  <c r="AS60" i="2"/>
  <c r="AI60" i="2"/>
  <c r="AG59" i="2"/>
  <c r="AQ59" i="2"/>
  <c r="AN58" i="2"/>
  <c r="AD58" i="2"/>
  <c r="AJ57" i="2"/>
  <c r="AT57" i="2"/>
  <c r="AB57" i="2"/>
  <c r="AL57" i="2"/>
  <c r="AG56" i="2"/>
  <c r="AQ56" i="2"/>
  <c r="AE55" i="2"/>
  <c r="AO55" i="2"/>
  <c r="AT54" i="2"/>
  <c r="AJ54" i="2"/>
  <c r="AL54" i="2"/>
  <c r="AB54" i="2"/>
  <c r="AH53" i="2"/>
  <c r="AR53" i="2"/>
  <c r="AE52" i="2"/>
  <c r="AO52" i="2"/>
  <c r="AM51" i="2"/>
  <c r="AC51" i="2"/>
  <c r="AH50" i="2"/>
  <c r="AR50" i="2"/>
  <c r="AP49" i="2"/>
  <c r="AF49" i="2"/>
  <c r="AC48" i="2"/>
  <c r="AM48" i="2"/>
  <c r="AI47" i="2"/>
  <c r="AS47" i="2"/>
  <c r="AF46" i="2"/>
  <c r="AP46" i="2"/>
  <c r="AN45" i="2"/>
  <c r="AD45" i="2"/>
  <c r="AS44" i="2"/>
  <c r="AI44" i="2"/>
  <c r="AG43" i="2"/>
  <c r="AQ43" i="2"/>
  <c r="AN42" i="2"/>
  <c r="AD42" i="2"/>
  <c r="AJ41" i="2"/>
  <c r="AT41" i="2"/>
  <c r="AB41" i="2"/>
  <c r="AL41" i="2"/>
  <c r="AG40" i="2"/>
  <c r="AQ40" i="2"/>
  <c r="AE39" i="2"/>
  <c r="AO39" i="2"/>
  <c r="AT38" i="2"/>
  <c r="AJ38" i="2"/>
  <c r="AL38" i="2"/>
  <c r="AB38" i="2"/>
  <c r="AH37" i="2"/>
  <c r="AR37" i="2"/>
  <c r="AE36" i="2"/>
  <c r="AO36" i="2"/>
  <c r="AM35" i="2"/>
  <c r="AC35" i="2"/>
  <c r="AH34" i="2"/>
  <c r="AR34" i="2"/>
  <c r="AP33" i="2"/>
  <c r="AF33" i="2"/>
  <c r="AC32" i="2"/>
  <c r="AM32" i="2"/>
  <c r="AI31" i="2"/>
  <c r="AS31" i="2"/>
  <c r="AF30" i="2"/>
  <c r="AP30" i="2"/>
  <c r="AN29" i="2"/>
  <c r="AD29" i="2"/>
  <c r="AS28" i="2"/>
  <c r="AI28" i="2"/>
  <c r="AP363" i="2"/>
  <c r="AF363" i="2"/>
  <c r="AC362" i="2"/>
  <c r="AM362" i="2"/>
  <c r="AR361" i="2"/>
  <c r="AH361" i="2"/>
  <c r="AE360" i="2"/>
  <c r="AO360" i="2"/>
  <c r="AJ359" i="2"/>
  <c r="AT359" i="2"/>
  <c r="AL359" i="2"/>
  <c r="AB359" i="2"/>
  <c r="AQ358" i="2"/>
  <c r="AG358" i="2"/>
  <c r="AE357" i="2"/>
  <c r="AO357" i="2"/>
  <c r="AT356" i="2"/>
  <c r="AJ356" i="2"/>
  <c r="AL356" i="2"/>
  <c r="AB356" i="2"/>
  <c r="AG355" i="2"/>
  <c r="AQ355" i="2"/>
  <c r="AE354" i="2"/>
  <c r="AO354" i="2"/>
  <c r="AC353" i="2"/>
  <c r="AM353" i="2"/>
  <c r="AH352" i="2"/>
  <c r="AR352" i="2"/>
  <c r="AP351" i="2"/>
  <c r="AF351" i="2"/>
  <c r="AN350" i="2"/>
  <c r="AD350" i="2"/>
  <c r="AT349" i="2"/>
  <c r="AJ349" i="2"/>
  <c r="AL349" i="2"/>
  <c r="AB349" i="2"/>
  <c r="AG348" i="2"/>
  <c r="AQ348" i="2"/>
  <c r="AO347" i="2"/>
  <c r="AE347" i="2"/>
  <c r="AC346" i="2"/>
  <c r="AM346" i="2"/>
  <c r="AR345" i="2"/>
  <c r="AH345" i="2"/>
  <c r="AE344" i="2"/>
  <c r="AO344" i="2"/>
  <c r="AM343" i="2"/>
  <c r="AC343" i="2"/>
  <c r="AI342" i="2"/>
  <c r="AS342" i="2"/>
  <c r="AP341" i="2"/>
  <c r="AF341" i="2"/>
  <c r="AM340" i="2"/>
  <c r="AC340" i="2"/>
  <c r="AI339" i="2"/>
  <c r="AS339" i="2"/>
  <c r="AP338" i="2"/>
  <c r="AF338" i="2"/>
  <c r="AC337" i="2"/>
  <c r="AM337" i="2"/>
  <c r="AH336" i="2"/>
  <c r="AR336" i="2"/>
  <c r="AP335" i="2"/>
  <c r="AF335" i="2"/>
  <c r="AN334" i="2"/>
  <c r="AD334" i="2"/>
  <c r="AS333" i="2"/>
  <c r="AI333" i="2"/>
  <c r="AF332" i="2"/>
  <c r="AP332" i="2"/>
  <c r="AN331" i="2"/>
  <c r="AD331" i="2"/>
  <c r="AI330" i="2"/>
  <c r="AS330" i="2"/>
  <c r="AG329" i="2"/>
  <c r="AQ329" i="2"/>
  <c r="AN328" i="2"/>
  <c r="AD328" i="2"/>
  <c r="AJ327" i="2"/>
  <c r="AT327" i="2"/>
  <c r="AL327" i="2"/>
  <c r="AB327" i="2"/>
  <c r="AQ326" i="2"/>
  <c r="AG326" i="2"/>
  <c r="AE325" i="2"/>
  <c r="AO325" i="2"/>
  <c r="AT324" i="2"/>
  <c r="AJ324" i="2"/>
  <c r="AL324" i="2"/>
  <c r="AB324" i="2"/>
  <c r="AH323" i="2"/>
  <c r="AR323" i="2"/>
  <c r="AP322" i="2"/>
  <c r="AF322" i="2"/>
  <c r="AD321" i="2"/>
  <c r="AN321" i="2"/>
  <c r="AI320" i="2"/>
  <c r="AS320" i="2"/>
  <c r="AG319" i="2"/>
  <c r="AQ319" i="2"/>
  <c r="AE318" i="2"/>
  <c r="AO318" i="2"/>
  <c r="AC317" i="2"/>
  <c r="AM317" i="2"/>
  <c r="AH316" i="2"/>
  <c r="AR316" i="2"/>
  <c r="AF315" i="2"/>
  <c r="AP315" i="2"/>
  <c r="AD314" i="2"/>
  <c r="AN314" i="2"/>
  <c r="AI313" i="2"/>
  <c r="AS313" i="2"/>
  <c r="AF312" i="2"/>
  <c r="AP312" i="2"/>
  <c r="AN311" i="2"/>
  <c r="AD311" i="2"/>
  <c r="AJ310" i="2"/>
  <c r="AT310" i="2"/>
  <c r="AB310" i="2"/>
  <c r="AL310" i="2"/>
  <c r="AG309" i="2"/>
  <c r="AQ309" i="2"/>
  <c r="AD308" i="2"/>
  <c r="AN308" i="2"/>
  <c r="AJ307" i="2"/>
  <c r="AT307" i="2"/>
  <c r="AB307" i="2"/>
  <c r="AL307" i="2"/>
  <c r="AG306" i="2"/>
  <c r="AQ306" i="2"/>
  <c r="AD305" i="2"/>
  <c r="AN305" i="2"/>
  <c r="AI304" i="2"/>
  <c r="AS304" i="2"/>
  <c r="AG303" i="2"/>
  <c r="AQ303" i="2"/>
  <c r="AE302" i="2"/>
  <c r="AO302" i="2"/>
  <c r="AJ301" i="2"/>
  <c r="AT301" i="2"/>
  <c r="AB301" i="2"/>
  <c r="AL301" i="2"/>
  <c r="AQ300" i="2"/>
  <c r="AG300" i="2"/>
  <c r="AE299" i="2"/>
  <c r="AO299" i="2"/>
  <c r="AT298" i="2"/>
  <c r="AJ298" i="2"/>
  <c r="AL298" i="2"/>
  <c r="AB298" i="2"/>
  <c r="AR297" i="2"/>
  <c r="AH297" i="2"/>
  <c r="AE296" i="2"/>
  <c r="AO296" i="2"/>
  <c r="AC295" i="2"/>
  <c r="AM295" i="2"/>
  <c r="AH294" i="2"/>
  <c r="AR294" i="2"/>
  <c r="AP293" i="2"/>
  <c r="AF293" i="2"/>
  <c r="AC292" i="2"/>
  <c r="AM292" i="2"/>
  <c r="AS291" i="2"/>
  <c r="AI291" i="2"/>
  <c r="AG290" i="2"/>
  <c r="AQ290" i="2"/>
  <c r="AE289" i="2"/>
  <c r="AO289" i="2"/>
  <c r="AT288" i="2"/>
  <c r="AJ288" i="2"/>
  <c r="AL288" i="2"/>
  <c r="AB288" i="2"/>
  <c r="AR287" i="2"/>
  <c r="AH287" i="2"/>
  <c r="AP286" i="2"/>
  <c r="AF286" i="2"/>
  <c r="AN285" i="2"/>
  <c r="AD285" i="2"/>
  <c r="AI284" i="2"/>
  <c r="AS284" i="2"/>
  <c r="AG283" i="2"/>
  <c r="AQ283" i="2"/>
  <c r="AE282" i="2"/>
  <c r="AO282" i="2"/>
  <c r="AJ281" i="2"/>
  <c r="AT281" i="2"/>
  <c r="AB281" i="2"/>
  <c r="AL281" i="2"/>
  <c r="AG280" i="2"/>
  <c r="AQ280" i="2"/>
  <c r="AE279" i="2"/>
  <c r="AO279" i="2"/>
  <c r="AM278" i="2"/>
  <c r="AC278" i="2"/>
  <c r="AR277" i="2"/>
  <c r="AH277" i="2"/>
  <c r="AE276" i="2"/>
  <c r="AO276" i="2"/>
  <c r="AC275" i="2"/>
  <c r="AM275" i="2"/>
  <c r="AH274" i="2"/>
  <c r="AR274" i="2"/>
  <c r="AE273" i="2"/>
  <c r="AO273" i="2"/>
  <c r="AJ272" i="2"/>
  <c r="AT272" i="2"/>
  <c r="AB272" i="2"/>
  <c r="AL272" i="2"/>
  <c r="AR271" i="2"/>
  <c r="AH271" i="2"/>
  <c r="AF270" i="2"/>
  <c r="AP270" i="2"/>
  <c r="AC269" i="2"/>
  <c r="AM269" i="2"/>
  <c r="AR268" i="2"/>
  <c r="AH268" i="2"/>
  <c r="AF267" i="2"/>
  <c r="AP267" i="2"/>
  <c r="AC266" i="2"/>
  <c r="AM266" i="2"/>
  <c r="AI265" i="2"/>
  <c r="AS265" i="2"/>
  <c r="AP264" i="2"/>
  <c r="AF264" i="2"/>
  <c r="AD263" i="2"/>
  <c r="AN263" i="2"/>
  <c r="AS262" i="2"/>
  <c r="AI262" i="2"/>
  <c r="AQ261" i="2"/>
  <c r="AG261" i="2"/>
  <c r="AD260" i="2"/>
  <c r="AN260" i="2"/>
  <c r="AT259" i="2"/>
  <c r="AJ259" i="2"/>
  <c r="AL259" i="2"/>
  <c r="AB259" i="2"/>
  <c r="AH258" i="2"/>
  <c r="AR258" i="2"/>
  <c r="AP257" i="2"/>
  <c r="AF257" i="2"/>
  <c r="AC256" i="2"/>
  <c r="AM256" i="2"/>
  <c r="AI255" i="2"/>
  <c r="AS255" i="2"/>
  <c r="AF254" i="2"/>
  <c r="AP254" i="2"/>
  <c r="AC253" i="2"/>
  <c r="AM253" i="2"/>
  <c r="AR252" i="2"/>
  <c r="AH252" i="2"/>
  <c r="AF251" i="2"/>
  <c r="AP251" i="2"/>
  <c r="AC250" i="2"/>
  <c r="AM250" i="2"/>
  <c r="AH249" i="2"/>
  <c r="AR249" i="2"/>
  <c r="AO248" i="2"/>
  <c r="AE248" i="2"/>
  <c r="AM247" i="2"/>
  <c r="AC247" i="2"/>
  <c r="AH246" i="2"/>
  <c r="AR246" i="2"/>
  <c r="AP245" i="2"/>
  <c r="AF245" i="2"/>
  <c r="AC244" i="2"/>
  <c r="AM244" i="2"/>
  <c r="AI243" i="2"/>
  <c r="AS243" i="2"/>
  <c r="AF242" i="2"/>
  <c r="AP242" i="2"/>
  <c r="AN241" i="2"/>
  <c r="AD241" i="2"/>
  <c r="AS240" i="2"/>
  <c r="AI240" i="2"/>
  <c r="AQ239" i="2"/>
  <c r="AG239" i="2"/>
  <c r="AN238" i="2"/>
  <c r="AD238" i="2"/>
  <c r="AI237" i="2"/>
  <c r="AS237" i="2"/>
  <c r="AF236" i="2"/>
  <c r="AP236" i="2"/>
  <c r="AD235" i="2"/>
  <c r="AN235" i="2"/>
  <c r="AI234" i="2"/>
  <c r="AS234" i="2"/>
  <c r="AP233" i="2"/>
  <c r="AF233" i="2"/>
  <c r="AC232" i="2"/>
  <c r="AM232" i="2"/>
  <c r="AI231" i="2"/>
  <c r="AS231" i="2"/>
  <c r="AF230" i="2"/>
  <c r="AP230" i="2"/>
  <c r="AD229" i="2"/>
  <c r="AN229" i="2"/>
  <c r="AS228" i="2"/>
  <c r="AI228" i="2"/>
  <c r="AG227" i="2"/>
  <c r="AQ227" i="2"/>
  <c r="AN226" i="2"/>
  <c r="AD226" i="2"/>
  <c r="AJ225" i="2"/>
  <c r="AT225" i="2"/>
  <c r="AB225" i="2"/>
  <c r="AL225" i="2"/>
  <c r="AQ224" i="2"/>
  <c r="AG224" i="2"/>
  <c r="AE223" i="2"/>
  <c r="AO223" i="2"/>
  <c r="AT222" i="2"/>
  <c r="AJ222" i="2"/>
  <c r="AB222" i="2"/>
  <c r="AL222" i="2"/>
  <c r="AQ221" i="2"/>
  <c r="AG221" i="2"/>
  <c r="AD220" i="2"/>
  <c r="AN220" i="2"/>
  <c r="AT219" i="2"/>
  <c r="AJ219" i="2"/>
  <c r="AL219" i="2"/>
  <c r="AB219" i="2"/>
  <c r="AG218" i="2"/>
  <c r="AQ218" i="2"/>
  <c r="AN217" i="2"/>
  <c r="AD217" i="2"/>
  <c r="AS216" i="2"/>
  <c r="AI216" i="2"/>
  <c r="AQ215" i="2"/>
  <c r="AG215" i="2"/>
  <c r="AN214" i="2"/>
  <c r="AD214" i="2"/>
  <c r="AJ213" i="2"/>
  <c r="AT213" i="2"/>
  <c r="AB213" i="2"/>
  <c r="AL213" i="2"/>
  <c r="AG212" i="2"/>
  <c r="AQ212" i="2"/>
  <c r="AE211" i="2"/>
  <c r="AO211" i="2"/>
  <c r="AJ210" i="2"/>
  <c r="AT210" i="2"/>
  <c r="AL210" i="2"/>
  <c r="AB210" i="2"/>
  <c r="AH209" i="2"/>
  <c r="AR209" i="2"/>
  <c r="AO208" i="2"/>
  <c r="AE208" i="2"/>
  <c r="AM207" i="2"/>
  <c r="AC207" i="2"/>
  <c r="AH206" i="2"/>
  <c r="AR206" i="2"/>
  <c r="AE205" i="2"/>
  <c r="AO205" i="2"/>
  <c r="AJ204" i="2"/>
  <c r="AT204" i="2"/>
  <c r="AB204" i="2"/>
  <c r="AL204" i="2"/>
  <c r="AH203" i="2"/>
  <c r="AR203" i="2"/>
  <c r="AO202" i="2"/>
  <c r="AE202" i="2"/>
  <c r="AJ201" i="2"/>
  <c r="AT201" i="2"/>
  <c r="AB201" i="2"/>
  <c r="AL201" i="2"/>
  <c r="AQ200" i="2"/>
  <c r="AG200" i="2"/>
  <c r="AE199" i="2"/>
  <c r="AO199" i="2"/>
  <c r="AT198" i="2"/>
  <c r="AJ198" i="2"/>
  <c r="AB198" i="2"/>
  <c r="AL198" i="2"/>
  <c r="AH197" i="2"/>
  <c r="AR197" i="2"/>
  <c r="AE196" i="2"/>
  <c r="AO196" i="2"/>
  <c r="AC195" i="2"/>
  <c r="AM195" i="2"/>
  <c r="AH194" i="2"/>
  <c r="AR194" i="2"/>
  <c r="AP193" i="2"/>
  <c r="AF193" i="2"/>
  <c r="AC192" i="2"/>
  <c r="AM192" i="2"/>
  <c r="AI191" i="2"/>
  <c r="AS191" i="2"/>
  <c r="AF190" i="2"/>
  <c r="AP190" i="2"/>
  <c r="AC189" i="2"/>
  <c r="AM189" i="2"/>
  <c r="AR188" i="2"/>
  <c r="AH188" i="2"/>
  <c r="AF187" i="2"/>
  <c r="AP187" i="2"/>
  <c r="AC186" i="2"/>
  <c r="AM186" i="2"/>
  <c r="AH185" i="2"/>
  <c r="AR185" i="2"/>
  <c r="AE184" i="2"/>
  <c r="AO184" i="2"/>
  <c r="AC183" i="2"/>
  <c r="AM183" i="2"/>
  <c r="AH182" i="2"/>
  <c r="AR182" i="2"/>
  <c r="AP181" i="2"/>
  <c r="AF181" i="2"/>
  <c r="AC180" i="2"/>
  <c r="AM180" i="2"/>
  <c r="AI179" i="2"/>
  <c r="AS179" i="2"/>
  <c r="AF178" i="2"/>
  <c r="AP178" i="2"/>
  <c r="AN177" i="2"/>
  <c r="AD177" i="2"/>
  <c r="AI176" i="2"/>
  <c r="AS176" i="2"/>
  <c r="AQ175" i="2"/>
  <c r="AG175" i="2"/>
  <c r="AN174" i="2"/>
  <c r="AD174" i="2"/>
  <c r="AI173" i="2"/>
  <c r="AS173" i="2"/>
  <c r="AP172" i="2"/>
  <c r="AF172" i="2"/>
  <c r="AD171" i="2"/>
  <c r="AN171" i="2"/>
  <c r="AI170" i="2"/>
  <c r="AS170" i="2"/>
  <c r="AP169" i="2"/>
  <c r="AF169" i="2"/>
  <c r="AC168" i="2"/>
  <c r="AM168" i="2"/>
  <c r="AS167" i="2"/>
  <c r="AI167" i="2"/>
  <c r="AF166" i="2"/>
  <c r="AP166" i="2"/>
  <c r="AN165" i="2"/>
  <c r="AD165" i="2"/>
  <c r="AI164" i="2"/>
  <c r="AS164" i="2"/>
  <c r="AG163" i="2"/>
  <c r="AQ163" i="2"/>
  <c r="AN162" i="2"/>
  <c r="AD162" i="2"/>
  <c r="AJ161" i="2"/>
  <c r="AT161" i="2"/>
  <c r="AL161" i="2"/>
  <c r="AB161" i="2"/>
  <c r="AQ160" i="2"/>
  <c r="AG160" i="2"/>
  <c r="AE159" i="2"/>
  <c r="AO159" i="2"/>
  <c r="AT158" i="2"/>
  <c r="AJ158" i="2"/>
  <c r="AL158" i="2"/>
  <c r="AB158" i="2"/>
  <c r="AG157" i="2"/>
  <c r="AQ157" i="2"/>
  <c r="AD156" i="2"/>
  <c r="AN156" i="2"/>
  <c r="AT155" i="2"/>
  <c r="AJ155" i="2"/>
  <c r="AL155" i="2"/>
  <c r="AB155" i="2"/>
  <c r="AG154" i="2"/>
  <c r="AQ154" i="2"/>
  <c r="AN153" i="2"/>
  <c r="AD153" i="2"/>
  <c r="AI152" i="2"/>
  <c r="AS152" i="2"/>
  <c r="AQ151" i="2"/>
  <c r="AG151" i="2"/>
  <c r="AN150" i="2"/>
  <c r="AD150" i="2"/>
  <c r="AT149" i="2"/>
  <c r="AJ149" i="2"/>
  <c r="AB149" i="2"/>
  <c r="AL149" i="2"/>
  <c r="AQ148" i="2"/>
  <c r="AG148" i="2"/>
  <c r="AE147" i="2"/>
  <c r="AO147" i="2"/>
  <c r="AT146" i="2"/>
  <c r="AJ146" i="2"/>
  <c r="AL146" i="2"/>
  <c r="AB146" i="2"/>
  <c r="AH145" i="2"/>
  <c r="AR145" i="2"/>
  <c r="AO144" i="2"/>
  <c r="AE144" i="2"/>
  <c r="AC143" i="2"/>
  <c r="AM143" i="2"/>
  <c r="AR142" i="2"/>
  <c r="AH142" i="2"/>
  <c r="AO141" i="2"/>
  <c r="AE141" i="2"/>
  <c r="AJ140" i="2"/>
  <c r="AT140" i="2"/>
  <c r="AB140" i="2"/>
  <c r="AL140" i="2"/>
  <c r="AR139" i="2"/>
  <c r="AH139" i="2"/>
  <c r="AO138" i="2"/>
  <c r="AE138" i="2"/>
  <c r="AT137" i="2"/>
  <c r="AJ137" i="2"/>
  <c r="AB137" i="2"/>
  <c r="AL137" i="2"/>
  <c r="AG136" i="2"/>
  <c r="AQ136" i="2"/>
  <c r="AE135" i="2"/>
  <c r="AO135" i="2"/>
  <c r="AT134" i="2"/>
  <c r="AJ134" i="2"/>
  <c r="AL134" i="2"/>
  <c r="AB134" i="2"/>
  <c r="AH133" i="2"/>
  <c r="AR133" i="2"/>
  <c r="AO132" i="2"/>
  <c r="AE132" i="2"/>
  <c r="AC131" i="2"/>
  <c r="AM131" i="2"/>
  <c r="AH130" i="2"/>
  <c r="AR130" i="2"/>
  <c r="AF129" i="2"/>
  <c r="AP129" i="2"/>
  <c r="AM128" i="2"/>
  <c r="AC128" i="2"/>
  <c r="AI127" i="2"/>
  <c r="AS127" i="2"/>
  <c r="AF126" i="2"/>
  <c r="AP126" i="2"/>
  <c r="AM125" i="2"/>
  <c r="AC125" i="2"/>
  <c r="AH124" i="2"/>
  <c r="AR124" i="2"/>
  <c r="AF123" i="2"/>
  <c r="AP123" i="2"/>
  <c r="AC122" i="2"/>
  <c r="AM122" i="2"/>
  <c r="AH121" i="2"/>
  <c r="AR121" i="2"/>
  <c r="AO120" i="2"/>
  <c r="AE120" i="2"/>
  <c r="AC119" i="2"/>
  <c r="AM119" i="2"/>
  <c r="AR118" i="2"/>
  <c r="AH118" i="2"/>
  <c r="AF117" i="2"/>
  <c r="AP117" i="2"/>
  <c r="AC116" i="2"/>
  <c r="AM116" i="2"/>
  <c r="AI115" i="2"/>
  <c r="AS115" i="2"/>
  <c r="AF114" i="2"/>
  <c r="AP114" i="2"/>
  <c r="AN113" i="2"/>
  <c r="AD113" i="2"/>
  <c r="AI112" i="2"/>
  <c r="AS112" i="2"/>
  <c r="AQ111" i="2"/>
  <c r="AG111" i="2"/>
  <c r="AD110" i="2"/>
  <c r="AN110" i="2"/>
  <c r="AT109" i="2"/>
  <c r="AJ109" i="2"/>
  <c r="AB109" i="2"/>
  <c r="AL109" i="2"/>
  <c r="AG108" i="2"/>
  <c r="AQ108" i="2"/>
  <c r="AE107" i="2"/>
  <c r="AO107" i="2"/>
  <c r="AT106" i="2"/>
  <c r="AJ106" i="2"/>
  <c r="AL106" i="2"/>
  <c r="AB106" i="2"/>
  <c r="AH105" i="2"/>
  <c r="AR105" i="2"/>
  <c r="AO104" i="2"/>
  <c r="AE104" i="2"/>
  <c r="AC103" i="2"/>
  <c r="AM103" i="2"/>
  <c r="AR102" i="2"/>
  <c r="AH102" i="2"/>
  <c r="AF101" i="2"/>
  <c r="AP101" i="2"/>
  <c r="AC100" i="2"/>
  <c r="AM100" i="2"/>
  <c r="AI99" i="2"/>
  <c r="AS99" i="2"/>
  <c r="AF98" i="2"/>
  <c r="AP98" i="2"/>
  <c r="AN97" i="2"/>
  <c r="AD97" i="2"/>
  <c r="AI96" i="2"/>
  <c r="AS96" i="2"/>
  <c r="AQ95" i="2"/>
  <c r="AG95" i="2"/>
  <c r="AD94" i="2"/>
  <c r="AN94" i="2"/>
  <c r="AT93" i="2"/>
  <c r="AJ93" i="2"/>
  <c r="AB93" i="2"/>
  <c r="AL93" i="2"/>
  <c r="AG92" i="2"/>
  <c r="AQ92" i="2"/>
  <c r="AE91" i="2"/>
  <c r="AO91" i="2"/>
  <c r="AT90" i="2"/>
  <c r="AJ90" i="2"/>
  <c r="AL90" i="2"/>
  <c r="AB90" i="2"/>
  <c r="AH89" i="2"/>
  <c r="AR89" i="2"/>
  <c r="AO88" i="2"/>
  <c r="AE88" i="2"/>
  <c r="AC87" i="2"/>
  <c r="AM87" i="2"/>
  <c r="AR86" i="2"/>
  <c r="AH86" i="2"/>
  <c r="AE85" i="2"/>
  <c r="AO85" i="2"/>
  <c r="AJ84" i="2"/>
  <c r="AT84" i="2"/>
  <c r="AB84" i="2"/>
  <c r="AL84" i="2"/>
  <c r="AR83" i="2"/>
  <c r="AH83" i="2"/>
  <c r="AE82" i="2"/>
  <c r="AO82" i="2"/>
  <c r="AJ81" i="2"/>
  <c r="AT81" i="2"/>
  <c r="AB81" i="2"/>
  <c r="AL81" i="2"/>
  <c r="AG80" i="2"/>
  <c r="AQ80" i="2"/>
  <c r="AE79" i="2"/>
  <c r="AO79" i="2"/>
  <c r="AT78" i="2"/>
  <c r="AJ78" i="2"/>
  <c r="AL78" i="2"/>
  <c r="AB78" i="2"/>
  <c r="AG77" i="2"/>
  <c r="AQ77" i="2"/>
  <c r="AN76" i="2"/>
  <c r="AD76" i="2"/>
  <c r="AJ75" i="2"/>
  <c r="AT75" i="2"/>
  <c r="AB75" i="2"/>
  <c r="AL75" i="2"/>
  <c r="AQ74" i="2"/>
  <c r="AG74" i="2"/>
  <c r="AN73" i="2"/>
  <c r="AD73" i="2"/>
  <c r="AI72" i="2"/>
  <c r="AS72" i="2"/>
  <c r="AQ71" i="2"/>
  <c r="AG71" i="2"/>
  <c r="AD70" i="2"/>
  <c r="AN70" i="2"/>
  <c r="AI69" i="2"/>
  <c r="AS69" i="2"/>
  <c r="AP68" i="2"/>
  <c r="AF68" i="2"/>
  <c r="AN67" i="2"/>
  <c r="AD67" i="2"/>
  <c r="AS66" i="2"/>
  <c r="AI66" i="2"/>
  <c r="AF65" i="2"/>
  <c r="AP65" i="2"/>
  <c r="AC64" i="2"/>
  <c r="AM64" i="2"/>
  <c r="AI63" i="2"/>
  <c r="AS63" i="2"/>
  <c r="AF62" i="2"/>
  <c r="AP62" i="2"/>
  <c r="AC61" i="2"/>
  <c r="AM61" i="2"/>
  <c r="AH60" i="2"/>
  <c r="AR60" i="2"/>
  <c r="AF59" i="2"/>
  <c r="AP59" i="2"/>
  <c r="AC58" i="2"/>
  <c r="AM58" i="2"/>
  <c r="AI57" i="2"/>
  <c r="AS57" i="2"/>
  <c r="AP56" i="2"/>
  <c r="AF56" i="2"/>
  <c r="AD55" i="2"/>
  <c r="AN55" i="2"/>
  <c r="AS54" i="2"/>
  <c r="AI54" i="2"/>
  <c r="AQ53" i="2"/>
  <c r="AG53" i="2"/>
  <c r="AD52" i="2"/>
  <c r="AN52" i="2"/>
  <c r="AJ51" i="2"/>
  <c r="AT51" i="2"/>
  <c r="AL51" i="2"/>
  <c r="AB51" i="2"/>
  <c r="AG50" i="2"/>
  <c r="AQ50" i="2"/>
  <c r="AE49" i="2"/>
  <c r="AO49" i="2"/>
  <c r="AJ48" i="2"/>
  <c r="AT48" i="2"/>
  <c r="AB48" i="2"/>
  <c r="AL48" i="2"/>
  <c r="AR47" i="2"/>
  <c r="AH47" i="2"/>
  <c r="AO46" i="2"/>
  <c r="AE46" i="2"/>
  <c r="AC45" i="2"/>
  <c r="AM45" i="2"/>
  <c r="AH44" i="2"/>
  <c r="AR44" i="2"/>
  <c r="AF43" i="2"/>
  <c r="AP43" i="2"/>
  <c r="AC42" i="2"/>
  <c r="AM42" i="2"/>
  <c r="AI41" i="2"/>
  <c r="AS41" i="2"/>
  <c r="AP40" i="2"/>
  <c r="AF40" i="2"/>
  <c r="AD39" i="2"/>
  <c r="AN39" i="2"/>
  <c r="AS38" i="2"/>
  <c r="AI38" i="2"/>
  <c r="AQ37" i="2"/>
  <c r="AG37" i="2"/>
  <c r="AD36" i="2"/>
  <c r="AN36" i="2"/>
  <c r="AJ35" i="2"/>
  <c r="AT35" i="2"/>
  <c r="AL35" i="2"/>
  <c r="AB35" i="2"/>
  <c r="AG34" i="2"/>
  <c r="AQ34" i="2"/>
  <c r="AE33" i="2"/>
  <c r="AO33" i="2"/>
  <c r="AJ32" i="2"/>
  <c r="AT32" i="2"/>
  <c r="AB32" i="2"/>
  <c r="AL32" i="2"/>
  <c r="AR31" i="2"/>
  <c r="AH31" i="2"/>
  <c r="AO30" i="2"/>
  <c r="AE30" i="2"/>
  <c r="AC29" i="2"/>
  <c r="AM29" i="2"/>
  <c r="AH28" i="2"/>
  <c r="AR28" i="2"/>
  <c r="AR398" i="2"/>
  <c r="AH398" i="2"/>
  <c r="AH392" i="2"/>
  <c r="AR392" i="2"/>
  <c r="AB390" i="2"/>
  <c r="AL390" i="2"/>
  <c r="AR380" i="2"/>
  <c r="AH380" i="2"/>
  <c r="AB374" i="2"/>
  <c r="AL374" i="2"/>
  <c r="AT371" i="2"/>
  <c r="AJ371" i="2"/>
  <c r="AT368" i="2"/>
  <c r="AJ368" i="2"/>
  <c r="AC365" i="2"/>
  <c r="AM365" i="2"/>
  <c r="AO363" i="2"/>
  <c r="AE363" i="2"/>
  <c r="AN360" i="2"/>
  <c r="AD360" i="2"/>
  <c r="AS356" i="2"/>
  <c r="AI356" i="2"/>
  <c r="AP355" i="2"/>
  <c r="AF355" i="2"/>
  <c r="AG352" i="2"/>
  <c r="AQ352" i="2"/>
  <c r="AS349" i="2"/>
  <c r="AI349" i="2"/>
  <c r="AG345" i="2"/>
  <c r="AQ345" i="2"/>
  <c r="AR342" i="2"/>
  <c r="AH342" i="2"/>
  <c r="AT340" i="2"/>
  <c r="AJ340" i="2"/>
  <c r="AT337" i="2"/>
  <c r="AJ337" i="2"/>
  <c r="AR333" i="2"/>
  <c r="AH333" i="2"/>
  <c r="AF329" i="2"/>
  <c r="AP329" i="2"/>
  <c r="AI327" i="2"/>
  <c r="AS327" i="2"/>
  <c r="AP326" i="2"/>
  <c r="AF326" i="2"/>
  <c r="AS324" i="2"/>
  <c r="AI324" i="2"/>
  <c r="AG323" i="2"/>
  <c r="AQ323" i="2"/>
  <c r="AE322" i="2"/>
  <c r="AO322" i="2"/>
  <c r="AC321" i="2"/>
  <c r="AM321" i="2"/>
  <c r="AH320" i="2"/>
  <c r="AR320" i="2"/>
  <c r="AF319" i="2"/>
  <c r="AP319" i="2"/>
  <c r="AD318" i="2"/>
  <c r="AN318" i="2"/>
  <c r="AJ317" i="2"/>
  <c r="AT317" i="2"/>
  <c r="AB317" i="2"/>
  <c r="AL317" i="2"/>
  <c r="AG316" i="2"/>
  <c r="AQ316" i="2"/>
  <c r="AE315" i="2"/>
  <c r="AO315" i="2"/>
  <c r="AC314" i="2"/>
  <c r="AM314" i="2"/>
  <c r="AI310" i="2"/>
  <c r="AS310" i="2"/>
  <c r="AF309" i="2"/>
  <c r="AP309" i="2"/>
  <c r="AC308" i="2"/>
  <c r="AM308" i="2"/>
  <c r="AI307" i="2"/>
  <c r="AS307" i="2"/>
  <c r="AP306" i="2"/>
  <c r="AF306" i="2"/>
  <c r="AC305" i="2"/>
  <c r="AM305" i="2"/>
  <c r="AH304" i="2"/>
  <c r="AR304" i="2"/>
  <c r="AF303" i="2"/>
  <c r="AP303" i="2"/>
  <c r="AN302" i="2"/>
  <c r="AD302" i="2"/>
  <c r="AI301" i="2"/>
  <c r="AS301" i="2"/>
  <c r="AP300" i="2"/>
  <c r="AF300" i="2"/>
  <c r="AN299" i="2"/>
  <c r="AD299" i="2"/>
  <c r="AI298" i="2"/>
  <c r="AS298" i="2"/>
  <c r="AG297" i="2"/>
  <c r="AQ297" i="2"/>
  <c r="AD296" i="2"/>
  <c r="AN296" i="2"/>
  <c r="AT295" i="2"/>
  <c r="AJ295" i="2"/>
  <c r="AL295" i="2"/>
  <c r="AB295" i="2"/>
  <c r="AG294" i="2"/>
  <c r="AQ294" i="2"/>
  <c r="AO293" i="2"/>
  <c r="AE293" i="2"/>
  <c r="AT292" i="2"/>
  <c r="AJ292" i="2"/>
  <c r="AL292" i="2"/>
  <c r="AB292" i="2"/>
  <c r="AR291" i="2"/>
  <c r="AH291" i="2"/>
  <c r="AP290" i="2"/>
  <c r="AF290" i="2"/>
  <c r="AN289" i="2"/>
  <c r="AD289" i="2"/>
  <c r="AI288" i="2"/>
  <c r="AS288" i="2"/>
  <c r="AG287" i="2"/>
  <c r="AQ287" i="2"/>
  <c r="AE286" i="2"/>
  <c r="AO286" i="2"/>
  <c r="AC285" i="2"/>
  <c r="AM285" i="2"/>
  <c r="AR284" i="2"/>
  <c r="AH284" i="2"/>
  <c r="AF283" i="2"/>
  <c r="AP283" i="2"/>
  <c r="AN282" i="2"/>
  <c r="AD282" i="2"/>
  <c r="AI281" i="2"/>
  <c r="AS281" i="2"/>
  <c r="AP280" i="2"/>
  <c r="AF280" i="2"/>
  <c r="AN279" i="2"/>
  <c r="AD279" i="2"/>
  <c r="AT278" i="2"/>
  <c r="AJ278" i="2"/>
  <c r="AL278" i="2"/>
  <c r="AB278" i="2"/>
  <c r="AG277" i="2"/>
  <c r="AQ277" i="2"/>
  <c r="AD276" i="2"/>
  <c r="AN276" i="2"/>
  <c r="AT275" i="2"/>
  <c r="AJ275" i="2"/>
  <c r="AL275" i="2"/>
  <c r="AB275" i="2"/>
  <c r="AG274" i="2"/>
  <c r="AQ274" i="2"/>
  <c r="AN273" i="2"/>
  <c r="AD273" i="2"/>
  <c r="AS272" i="2"/>
  <c r="AI272" i="2"/>
  <c r="AQ271" i="2"/>
  <c r="AG271" i="2"/>
  <c r="AO270" i="2"/>
  <c r="AE270" i="2"/>
  <c r="AJ269" i="2"/>
  <c r="AT269" i="2"/>
  <c r="AB269" i="2"/>
  <c r="AL269" i="2"/>
  <c r="AG268" i="2"/>
  <c r="AQ268" i="2"/>
  <c r="AE267" i="2"/>
  <c r="AO267" i="2"/>
  <c r="AJ266" i="2"/>
  <c r="AT266" i="2"/>
  <c r="AL266" i="2"/>
  <c r="AB266" i="2"/>
  <c r="AH265" i="2"/>
  <c r="AR265" i="2"/>
  <c r="AO264" i="2"/>
  <c r="AE264" i="2"/>
  <c r="AM263" i="2"/>
  <c r="AC263" i="2"/>
  <c r="AH262" i="2"/>
  <c r="AR262" i="2"/>
  <c r="AP261" i="2"/>
  <c r="AF261" i="2"/>
  <c r="AC260" i="2"/>
  <c r="AM260" i="2"/>
  <c r="AI259" i="2"/>
  <c r="AS259" i="2"/>
  <c r="AG258" i="2"/>
  <c r="AQ258" i="2"/>
  <c r="AE257" i="2"/>
  <c r="AO257" i="2"/>
  <c r="AJ256" i="2"/>
  <c r="AT256" i="2"/>
  <c r="AB256" i="2"/>
  <c r="AL256" i="2"/>
  <c r="AR255" i="2"/>
  <c r="AH255" i="2"/>
  <c r="AO254" i="2"/>
  <c r="AE254" i="2"/>
  <c r="AJ253" i="2"/>
  <c r="AT253" i="2"/>
  <c r="AB253" i="2"/>
  <c r="AL253" i="2"/>
  <c r="AG252" i="2"/>
  <c r="AQ252" i="2"/>
  <c r="AE251" i="2"/>
  <c r="AO251" i="2"/>
  <c r="AJ250" i="2"/>
  <c r="AT250" i="2"/>
  <c r="AL250" i="2"/>
  <c r="AB250" i="2"/>
  <c r="AQ249" i="2"/>
  <c r="AG249" i="2"/>
  <c r="AD248" i="2"/>
  <c r="AN248" i="2"/>
  <c r="AT247" i="2"/>
  <c r="AJ247" i="2"/>
  <c r="AL247" i="2"/>
  <c r="AB247" i="2"/>
  <c r="AG246" i="2"/>
  <c r="AQ246" i="2"/>
  <c r="AE245" i="2"/>
  <c r="AO245" i="2"/>
  <c r="AJ244" i="2"/>
  <c r="AT244" i="2"/>
  <c r="AB244" i="2"/>
  <c r="AL244" i="2"/>
  <c r="AH243" i="2"/>
  <c r="AR243" i="2"/>
  <c r="AO242" i="2"/>
  <c r="AE242" i="2"/>
  <c r="AM241" i="2"/>
  <c r="AC241" i="2"/>
  <c r="AR240" i="2"/>
  <c r="AH240" i="2"/>
  <c r="AF239" i="2"/>
  <c r="AP239" i="2"/>
  <c r="AC238" i="2"/>
  <c r="AM238" i="2"/>
  <c r="AH237" i="2"/>
  <c r="AR237" i="2"/>
  <c r="AE236" i="2"/>
  <c r="AO236" i="2"/>
  <c r="AM235" i="2"/>
  <c r="AC235" i="2"/>
  <c r="AH234" i="2"/>
  <c r="AR234" i="2"/>
  <c r="AE233" i="2"/>
  <c r="AO233" i="2"/>
  <c r="AJ232" i="2"/>
  <c r="AT232" i="2"/>
  <c r="AB232" i="2"/>
  <c r="AL232" i="2"/>
  <c r="AR231" i="2"/>
  <c r="AH231" i="2"/>
  <c r="AO230" i="2"/>
  <c r="AE230" i="2"/>
  <c r="AC229" i="2"/>
  <c r="AM229" i="2"/>
  <c r="AR228" i="2"/>
  <c r="AH228" i="2"/>
  <c r="AF227" i="2"/>
  <c r="AP227" i="2"/>
  <c r="AM226" i="2"/>
  <c r="AC226" i="2"/>
  <c r="AI225" i="2"/>
  <c r="AS225" i="2"/>
  <c r="AP224" i="2"/>
  <c r="AF224" i="2"/>
  <c r="AD223" i="2"/>
  <c r="AN223" i="2"/>
  <c r="AS222" i="2"/>
  <c r="AI222" i="2"/>
  <c r="AP221" i="2"/>
  <c r="AF221" i="2"/>
  <c r="AC220" i="2"/>
  <c r="AM220" i="2"/>
  <c r="AI219" i="2"/>
  <c r="AS219" i="2"/>
  <c r="AF218" i="2"/>
  <c r="AP218" i="2"/>
  <c r="AM217" i="2"/>
  <c r="AC217" i="2"/>
  <c r="AR216" i="2"/>
  <c r="AH216" i="2"/>
  <c r="AF215" i="2"/>
  <c r="AP215" i="2"/>
  <c r="AC214" i="2"/>
  <c r="AM214" i="2"/>
  <c r="AI213" i="2"/>
  <c r="AS213" i="2"/>
  <c r="AF212" i="2"/>
  <c r="AP212" i="2"/>
  <c r="AD211" i="2"/>
  <c r="AN211" i="2"/>
  <c r="AI210" i="2"/>
  <c r="AS210" i="2"/>
  <c r="AQ209" i="2"/>
  <c r="AG209" i="2"/>
  <c r="AD208" i="2"/>
  <c r="AN208" i="2"/>
  <c r="AT207" i="2"/>
  <c r="AJ207" i="2"/>
  <c r="AL207" i="2"/>
  <c r="AB207" i="2"/>
  <c r="AG206" i="2"/>
  <c r="AQ206" i="2"/>
  <c r="AD205" i="2"/>
  <c r="AN205" i="2"/>
  <c r="AS204" i="2"/>
  <c r="AI204" i="2"/>
  <c r="AG203" i="2"/>
  <c r="AQ203" i="2"/>
  <c r="AN202" i="2"/>
  <c r="AD202" i="2"/>
  <c r="AI201" i="2"/>
  <c r="AS201" i="2"/>
  <c r="AP200" i="2"/>
  <c r="AF200" i="2"/>
  <c r="AD199" i="2"/>
  <c r="AN199" i="2"/>
  <c r="AS198" i="2"/>
  <c r="AI198" i="2"/>
  <c r="AQ197" i="2"/>
  <c r="AG197" i="2"/>
  <c r="AD196" i="2"/>
  <c r="AN196" i="2"/>
  <c r="AJ195" i="2"/>
  <c r="AT195" i="2"/>
  <c r="AL195" i="2"/>
  <c r="AB195" i="2"/>
  <c r="AG194" i="2"/>
  <c r="AQ194" i="2"/>
  <c r="AE193" i="2"/>
  <c r="AO193" i="2"/>
  <c r="AJ192" i="2"/>
  <c r="AT192" i="2"/>
  <c r="AB192" i="2"/>
  <c r="AL192" i="2"/>
  <c r="AH191" i="2"/>
  <c r="AR191" i="2"/>
  <c r="AE190" i="2"/>
  <c r="AO190" i="2"/>
  <c r="AJ189" i="2"/>
  <c r="AT189" i="2"/>
  <c r="AB189" i="2"/>
  <c r="AL189" i="2"/>
  <c r="AG188" i="2"/>
  <c r="AQ188" i="2"/>
  <c r="AE187" i="2"/>
  <c r="AO187" i="2"/>
  <c r="AJ186" i="2"/>
  <c r="AT186" i="2"/>
  <c r="AB186" i="2"/>
  <c r="AL186" i="2"/>
  <c r="AG185" i="2"/>
  <c r="AQ185" i="2"/>
  <c r="AD184" i="2"/>
  <c r="AN184" i="2"/>
  <c r="AT183" i="2"/>
  <c r="AJ183" i="2"/>
  <c r="AL183" i="2"/>
  <c r="AB183" i="2"/>
  <c r="AG182" i="2"/>
  <c r="AQ182" i="2"/>
  <c r="AE181" i="2"/>
  <c r="AO181" i="2"/>
  <c r="AJ180" i="2"/>
  <c r="AT180" i="2"/>
  <c r="AB180" i="2"/>
  <c r="AL180" i="2"/>
  <c r="AH179" i="2"/>
  <c r="AR179" i="2"/>
  <c r="AE178" i="2"/>
  <c r="AO178" i="2"/>
  <c r="AM177" i="2"/>
  <c r="AC177" i="2"/>
  <c r="AR176" i="2"/>
  <c r="AH176" i="2"/>
  <c r="AP175" i="2"/>
  <c r="AF175" i="2"/>
  <c r="AM174" i="2"/>
  <c r="AC174" i="2"/>
  <c r="AH173" i="2"/>
  <c r="AR173" i="2"/>
  <c r="AE172" i="2"/>
  <c r="AO172" i="2"/>
  <c r="AC171" i="2"/>
  <c r="AM171" i="2"/>
  <c r="AH170" i="2"/>
  <c r="AR170" i="2"/>
  <c r="AO169" i="2"/>
  <c r="AE169" i="2"/>
  <c r="AJ168" i="2"/>
  <c r="AT168" i="2"/>
  <c r="AB168" i="2"/>
  <c r="AL168" i="2"/>
  <c r="AR167" i="2"/>
  <c r="AH167" i="2"/>
  <c r="AE166" i="2"/>
  <c r="AO166" i="2"/>
  <c r="AC165" i="2"/>
  <c r="AM165" i="2"/>
  <c r="AR164" i="2"/>
  <c r="AH164" i="2"/>
  <c r="AF163" i="2"/>
  <c r="AP163" i="2"/>
  <c r="AM162" i="2"/>
  <c r="AC162" i="2"/>
  <c r="AI161" i="2"/>
  <c r="AS161" i="2"/>
  <c r="AP160" i="2"/>
  <c r="AF160" i="2"/>
  <c r="AD159" i="2"/>
  <c r="AN159" i="2"/>
  <c r="AS158" i="2"/>
  <c r="AI158" i="2"/>
  <c r="AP157" i="2"/>
  <c r="AF157" i="2"/>
  <c r="AC156" i="2"/>
  <c r="AM156" i="2"/>
  <c r="AS155" i="2"/>
  <c r="AI155" i="2"/>
  <c r="AF154" i="2"/>
  <c r="AP154" i="2"/>
  <c r="AM153" i="2"/>
  <c r="AC153" i="2"/>
  <c r="AR152" i="2"/>
  <c r="AH152" i="2"/>
  <c r="AP151" i="2"/>
  <c r="AF151" i="2"/>
  <c r="AM150" i="2"/>
  <c r="AC150" i="2"/>
  <c r="AI149" i="2"/>
  <c r="AS149" i="2"/>
  <c r="AP148" i="2"/>
  <c r="AF148" i="2"/>
  <c r="AD147" i="2"/>
  <c r="AN147" i="2"/>
  <c r="AI146" i="2"/>
  <c r="AS146" i="2"/>
  <c r="AG145" i="2"/>
  <c r="AQ145" i="2"/>
  <c r="AN144" i="2"/>
  <c r="AD144" i="2"/>
  <c r="AT143" i="2"/>
  <c r="AJ143" i="2"/>
  <c r="AL143" i="2"/>
  <c r="AB143" i="2"/>
  <c r="AG142" i="2"/>
  <c r="AQ142" i="2"/>
  <c r="AN141" i="2"/>
  <c r="AD141" i="2"/>
  <c r="AI140" i="2"/>
  <c r="AS140" i="2"/>
  <c r="AG139" i="2"/>
  <c r="AQ139" i="2"/>
  <c r="AD138" i="2"/>
  <c r="AN138" i="2"/>
  <c r="AI137" i="2"/>
  <c r="AS137" i="2"/>
  <c r="AP136" i="2"/>
  <c r="AF136" i="2"/>
  <c r="AN135" i="2"/>
  <c r="AD135" i="2"/>
  <c r="AS134" i="2"/>
  <c r="AI134" i="2"/>
  <c r="AG133" i="2"/>
  <c r="AQ133" i="2"/>
  <c r="AD132" i="2"/>
  <c r="AN132" i="2"/>
  <c r="AJ131" i="2"/>
  <c r="AT131" i="2"/>
  <c r="AB131" i="2"/>
  <c r="AL131" i="2"/>
  <c r="AG130" i="2"/>
  <c r="AQ130" i="2"/>
  <c r="AE129" i="2"/>
  <c r="AO129" i="2"/>
  <c r="AJ128" i="2"/>
  <c r="AT128" i="2"/>
  <c r="AB128" i="2"/>
  <c r="AL128" i="2"/>
  <c r="AR127" i="2"/>
  <c r="AH127" i="2"/>
  <c r="AE126" i="2"/>
  <c r="AO126" i="2"/>
  <c r="AT125" i="2"/>
  <c r="AJ125" i="2"/>
  <c r="AB125" i="2"/>
  <c r="AL125" i="2"/>
  <c r="AG124" i="2"/>
  <c r="AQ124" i="2"/>
  <c r="AE123" i="2"/>
  <c r="AO123" i="2"/>
  <c r="AT122" i="2"/>
  <c r="AJ122" i="2"/>
  <c r="AL122" i="2"/>
  <c r="AB122" i="2"/>
  <c r="AG121" i="2"/>
  <c r="AQ121" i="2"/>
  <c r="AN120" i="2"/>
  <c r="AD120" i="2"/>
  <c r="AJ119" i="2"/>
  <c r="AT119" i="2"/>
  <c r="AB119" i="2"/>
  <c r="AL119" i="2"/>
  <c r="AQ118" i="2"/>
  <c r="AG118" i="2"/>
  <c r="AE117" i="2"/>
  <c r="AO117" i="2"/>
  <c r="AJ116" i="2"/>
  <c r="AT116" i="2"/>
  <c r="AB116" i="2"/>
  <c r="AL116" i="2"/>
  <c r="AR115" i="2"/>
  <c r="AH115" i="2"/>
  <c r="AE114" i="2"/>
  <c r="AO114" i="2"/>
  <c r="AM113" i="2"/>
  <c r="AC113" i="2"/>
  <c r="AH112" i="2"/>
  <c r="AR112" i="2"/>
  <c r="AP111" i="2"/>
  <c r="AF111" i="2"/>
  <c r="AC110" i="2"/>
  <c r="AM110" i="2"/>
  <c r="AS109" i="2"/>
  <c r="AI109" i="2"/>
  <c r="AP108" i="2"/>
  <c r="AF108" i="2"/>
  <c r="AD107" i="2"/>
  <c r="AN107" i="2"/>
  <c r="AS106" i="2"/>
  <c r="AI106" i="2"/>
  <c r="AG105" i="2"/>
  <c r="AQ105" i="2"/>
  <c r="AN104" i="2"/>
  <c r="AD104" i="2"/>
  <c r="AJ103" i="2"/>
  <c r="AT103" i="2"/>
  <c r="AB103" i="2"/>
  <c r="AL103" i="2"/>
  <c r="AQ102" i="2"/>
  <c r="AG102" i="2"/>
  <c r="AE101" i="2"/>
  <c r="AO101" i="2"/>
  <c r="AJ100" i="2"/>
  <c r="AT100" i="2"/>
  <c r="AB100" i="2"/>
  <c r="AL100" i="2"/>
  <c r="AR99" i="2"/>
  <c r="AH99" i="2"/>
  <c r="AE98" i="2"/>
  <c r="AO98" i="2"/>
  <c r="AM97" i="2"/>
  <c r="AC97" i="2"/>
  <c r="AH96" i="2"/>
  <c r="AR96" i="2"/>
  <c r="AP95" i="2"/>
  <c r="AF95" i="2"/>
  <c r="AC94" i="2"/>
  <c r="AM94" i="2"/>
  <c r="AS93" i="2"/>
  <c r="AI93" i="2"/>
  <c r="AP92" i="2"/>
  <c r="AF92" i="2"/>
  <c r="AD91" i="2"/>
  <c r="AN91" i="2"/>
  <c r="AS90" i="2"/>
  <c r="AI90" i="2"/>
  <c r="AG89" i="2"/>
  <c r="AQ89" i="2"/>
  <c r="AN88" i="2"/>
  <c r="AD88" i="2"/>
  <c r="AJ87" i="2"/>
  <c r="AT87" i="2"/>
  <c r="AB87" i="2"/>
  <c r="AL87" i="2"/>
  <c r="AQ86" i="2"/>
  <c r="AG86" i="2"/>
  <c r="AN85" i="2"/>
  <c r="AD85" i="2"/>
  <c r="AI84" i="2"/>
  <c r="AS84" i="2"/>
  <c r="AQ83" i="2"/>
  <c r="AG83" i="2"/>
  <c r="AD82" i="2"/>
  <c r="AN82" i="2"/>
  <c r="AS81" i="2"/>
  <c r="AI81" i="2"/>
  <c r="AP80" i="2"/>
  <c r="AF80" i="2"/>
  <c r="AD79" i="2"/>
  <c r="AN79" i="2"/>
  <c r="AS78" i="2"/>
  <c r="AI78" i="2"/>
  <c r="AF77" i="2"/>
  <c r="AP77" i="2"/>
  <c r="AM76" i="2"/>
  <c r="AC76" i="2"/>
  <c r="AI75" i="2"/>
  <c r="AS75" i="2"/>
  <c r="AP74" i="2"/>
  <c r="AF74" i="2"/>
  <c r="AM73" i="2"/>
  <c r="AC73" i="2"/>
  <c r="AH72" i="2"/>
  <c r="AR72" i="2"/>
  <c r="AF71" i="2"/>
  <c r="AP71" i="2"/>
  <c r="AC70" i="2"/>
  <c r="AM70" i="2"/>
  <c r="AH69" i="2"/>
  <c r="AR69" i="2"/>
  <c r="AO68" i="2"/>
  <c r="AE68" i="2"/>
  <c r="AC67" i="2"/>
  <c r="AM67" i="2"/>
  <c r="AH66" i="2"/>
  <c r="AR66" i="2"/>
  <c r="AE65" i="2"/>
  <c r="AO65" i="2"/>
  <c r="AJ64" i="2"/>
  <c r="AT64" i="2"/>
  <c r="AB64" i="2"/>
  <c r="AL64" i="2"/>
  <c r="AR63" i="2"/>
  <c r="AH63" i="2"/>
  <c r="AO62" i="2"/>
  <c r="AE62" i="2"/>
  <c r="AJ61" i="2"/>
  <c r="AT61" i="2"/>
  <c r="AB61" i="2"/>
  <c r="AL61" i="2"/>
  <c r="AG60" i="2"/>
  <c r="AQ60" i="2"/>
  <c r="AE59" i="2"/>
  <c r="AO59" i="2"/>
  <c r="AT58" i="2"/>
  <c r="AJ58" i="2"/>
  <c r="AL58" i="2"/>
  <c r="AB58" i="2"/>
  <c r="AH57" i="2"/>
  <c r="AR57" i="2"/>
  <c r="AO56" i="2"/>
  <c r="AE56" i="2"/>
  <c r="AM55" i="2"/>
  <c r="AC55" i="2"/>
  <c r="AH54" i="2"/>
  <c r="AR54" i="2"/>
  <c r="AF53" i="2"/>
  <c r="AP53" i="2"/>
  <c r="AC52" i="2"/>
  <c r="AM52" i="2"/>
  <c r="AI51" i="2"/>
  <c r="AS51" i="2"/>
  <c r="AF50" i="2"/>
  <c r="AP50" i="2"/>
  <c r="AN49" i="2"/>
  <c r="AD49" i="2"/>
  <c r="AS48" i="2"/>
  <c r="AI48" i="2"/>
  <c r="AQ47" i="2"/>
  <c r="AG47" i="2"/>
  <c r="AD46" i="2"/>
  <c r="AN46" i="2"/>
  <c r="AJ45" i="2"/>
  <c r="AT45" i="2"/>
  <c r="AB45" i="2"/>
  <c r="AL45" i="2"/>
  <c r="AG44" i="2"/>
  <c r="AQ44" i="2"/>
  <c r="AE43" i="2"/>
  <c r="AO43" i="2"/>
  <c r="AT42" i="2"/>
  <c r="AJ42" i="2"/>
  <c r="AL42" i="2"/>
  <c r="AB42" i="2"/>
  <c r="AH41" i="2"/>
  <c r="AR41" i="2"/>
  <c r="AO40" i="2"/>
  <c r="AE40" i="2"/>
  <c r="AM39" i="2"/>
  <c r="AC39" i="2"/>
  <c r="AH38" i="2"/>
  <c r="AR38" i="2"/>
  <c r="AF37" i="2"/>
  <c r="AP37" i="2"/>
  <c r="AC36" i="2"/>
  <c r="AM36" i="2"/>
  <c r="AI35" i="2"/>
  <c r="AS35" i="2"/>
  <c r="AF34" i="2"/>
  <c r="AP34" i="2"/>
  <c r="AN33" i="2"/>
  <c r="AD33" i="2"/>
  <c r="AS32" i="2"/>
  <c r="AI32" i="2"/>
  <c r="AQ31" i="2"/>
  <c r="AG31" i="2"/>
  <c r="AD30" i="2"/>
  <c r="AN30" i="2"/>
  <c r="AJ29" i="2"/>
  <c r="AT29" i="2"/>
  <c r="AB29" i="2"/>
  <c r="AL29" i="2"/>
  <c r="AG28" i="2"/>
  <c r="AQ28" i="2"/>
  <c r="AT396" i="2"/>
  <c r="AJ396" i="2"/>
  <c r="AN388" i="2"/>
  <c r="AD388" i="2"/>
  <c r="AC381" i="2"/>
  <c r="AM381" i="2"/>
  <c r="AP379" i="2"/>
  <c r="AF379" i="2"/>
  <c r="AN375" i="2"/>
  <c r="AD375" i="2"/>
  <c r="AR370" i="2"/>
  <c r="AH370" i="2"/>
  <c r="AH367" i="2"/>
  <c r="AR367" i="2"/>
  <c r="AG361" i="2"/>
  <c r="AQ361" i="2"/>
  <c r="AI359" i="2"/>
  <c r="AS359" i="2"/>
  <c r="AD354" i="2"/>
  <c r="AN354" i="2"/>
  <c r="AO351" i="2"/>
  <c r="AE351" i="2"/>
  <c r="AF348" i="2"/>
  <c r="AP348" i="2"/>
  <c r="AB346" i="2"/>
  <c r="AL346" i="2"/>
  <c r="AJ343" i="2"/>
  <c r="AT343" i="2"/>
  <c r="AE338" i="2"/>
  <c r="AO338" i="2"/>
  <c r="AL337" i="2"/>
  <c r="AB337" i="2"/>
  <c r="AC334" i="2"/>
  <c r="AM334" i="2"/>
  <c r="AR330" i="2"/>
  <c r="AH330" i="2"/>
  <c r="AM328" i="2"/>
  <c r="AC328" i="2"/>
  <c r="AD325" i="2"/>
  <c r="AN325" i="2"/>
  <c r="AR313" i="2"/>
  <c r="AH313" i="2"/>
  <c r="AD401" i="2"/>
  <c r="AN401" i="2"/>
  <c r="AP389" i="2"/>
  <c r="AF389" i="2"/>
  <c r="AG380" i="2"/>
  <c r="AQ380" i="2"/>
  <c r="AG364" i="2"/>
  <c r="AQ364" i="2"/>
  <c r="AE348" i="2"/>
  <c r="AO348" i="2"/>
  <c r="AQ342" i="2"/>
  <c r="AG342" i="2"/>
  <c r="AG339" i="2"/>
  <c r="AQ339" i="2"/>
  <c r="AN332" i="2"/>
  <c r="AD332" i="2"/>
  <c r="AL328" i="2"/>
  <c r="AB328" i="2"/>
  <c r="AB321" i="2"/>
  <c r="AL321" i="2"/>
  <c r="AC318" i="2"/>
  <c r="AM318" i="2"/>
  <c r="AG313" i="2"/>
  <c r="AQ313" i="2"/>
  <c r="AH310" i="2"/>
  <c r="AR310" i="2"/>
  <c r="AB305" i="2"/>
  <c r="AL305" i="2"/>
  <c r="AP294" i="2"/>
  <c r="AF294" i="2"/>
  <c r="AP277" i="2"/>
  <c r="AF277" i="2"/>
  <c r="AF274" i="2"/>
  <c r="AP274" i="2"/>
  <c r="AI269" i="2"/>
  <c r="AS269" i="2"/>
  <c r="AI266" i="2"/>
  <c r="AS266" i="2"/>
  <c r="AE261" i="2"/>
  <c r="AO261" i="2"/>
  <c r="AN257" i="2"/>
  <c r="AD257" i="2"/>
  <c r="AG240" i="2"/>
  <c r="AQ240" i="2"/>
  <c r="AL235" i="2"/>
  <c r="AB235" i="2"/>
  <c r="AJ226" i="2"/>
  <c r="AT226" i="2"/>
  <c r="AM223" i="2"/>
  <c r="AC223" i="2"/>
  <c r="AP209" i="2"/>
  <c r="AF209" i="2"/>
  <c r="AH201" i="2"/>
  <c r="AR201" i="2"/>
  <c r="AO200" i="2"/>
  <c r="AE200" i="2"/>
  <c r="AP197" i="2"/>
  <c r="AF197" i="2"/>
  <c r="AC196" i="2"/>
  <c r="AM196" i="2"/>
  <c r="AI195" i="2"/>
  <c r="AS195" i="2"/>
  <c r="AD193" i="2"/>
  <c r="AN193" i="2"/>
  <c r="AI192" i="2"/>
  <c r="AS192" i="2"/>
  <c r="AG191" i="2"/>
  <c r="AQ191" i="2"/>
  <c r="AN190" i="2"/>
  <c r="AD190" i="2"/>
  <c r="AI189" i="2"/>
  <c r="AS189" i="2"/>
  <c r="AF188" i="2"/>
  <c r="AP188" i="2"/>
  <c r="AD187" i="2"/>
  <c r="AN187" i="2"/>
  <c r="AI186" i="2"/>
  <c r="AS186" i="2"/>
  <c r="AP185" i="2"/>
  <c r="AF185" i="2"/>
  <c r="AC184" i="2"/>
  <c r="AM184" i="2"/>
  <c r="AI183" i="2"/>
  <c r="AS183" i="2"/>
  <c r="AF182" i="2"/>
  <c r="AP182" i="2"/>
  <c r="AD181" i="2"/>
  <c r="AN181" i="2"/>
  <c r="AI180" i="2"/>
  <c r="AS180" i="2"/>
  <c r="AG179" i="2"/>
  <c r="AQ179" i="2"/>
  <c r="AN178" i="2"/>
  <c r="AD178" i="2"/>
  <c r="AJ177" i="2"/>
  <c r="AT177" i="2"/>
  <c r="AL177" i="2"/>
  <c r="AB177" i="2"/>
  <c r="AQ176" i="2"/>
  <c r="AG176" i="2"/>
  <c r="AE175" i="2"/>
  <c r="AO175" i="2"/>
  <c r="AT174" i="2"/>
  <c r="AJ174" i="2"/>
  <c r="AL174" i="2"/>
  <c r="AB174" i="2"/>
  <c r="AG173" i="2"/>
  <c r="AQ173" i="2"/>
  <c r="AD172" i="2"/>
  <c r="AN172" i="2"/>
  <c r="AT171" i="2"/>
  <c r="AJ171" i="2"/>
  <c r="AL171" i="2"/>
  <c r="AB171" i="2"/>
  <c r="AG170" i="2"/>
  <c r="AQ170" i="2"/>
  <c r="AN169" i="2"/>
  <c r="AD169" i="2"/>
  <c r="AI168" i="2"/>
  <c r="AS168" i="2"/>
  <c r="AQ167" i="2"/>
  <c r="AG167" i="2"/>
  <c r="AN166" i="2"/>
  <c r="AD166" i="2"/>
  <c r="AT165" i="2"/>
  <c r="AJ165" i="2"/>
  <c r="AB165" i="2"/>
  <c r="AL165" i="2"/>
  <c r="AE163" i="2"/>
  <c r="AO163" i="2"/>
  <c r="AT162" i="2"/>
  <c r="AJ162" i="2"/>
  <c r="AL162" i="2"/>
  <c r="AB162" i="2"/>
  <c r="AH161" i="2"/>
  <c r="AR161" i="2"/>
  <c r="AO160" i="2"/>
  <c r="AE160" i="2"/>
  <c r="AC159" i="2"/>
  <c r="AM159" i="2"/>
  <c r="AR158" i="2"/>
  <c r="AH158" i="2"/>
  <c r="AO157" i="2"/>
  <c r="AE157" i="2"/>
  <c r="AJ156" i="2"/>
  <c r="AT156" i="2"/>
  <c r="AB156" i="2"/>
  <c r="AL156" i="2"/>
  <c r="AR155" i="2"/>
  <c r="AH155" i="2"/>
  <c r="AE154" i="2"/>
  <c r="AO154" i="2"/>
  <c r="AJ153" i="2"/>
  <c r="AT153" i="2"/>
  <c r="AL153" i="2"/>
  <c r="AB153" i="2"/>
  <c r="AQ152" i="2"/>
  <c r="AG152" i="2"/>
  <c r="AE151" i="2"/>
  <c r="AO151" i="2"/>
  <c r="AT150" i="2"/>
  <c r="AJ150" i="2"/>
  <c r="AL150" i="2"/>
  <c r="AB150" i="2"/>
  <c r="AH149" i="2"/>
  <c r="AR149" i="2"/>
  <c r="AE148" i="2"/>
  <c r="AO148" i="2"/>
  <c r="AC147" i="2"/>
  <c r="AM147" i="2"/>
  <c r="AH146" i="2"/>
  <c r="AR146" i="2"/>
  <c r="AP145" i="2"/>
  <c r="AF145" i="2"/>
  <c r="AC144" i="2"/>
  <c r="AM144" i="2"/>
  <c r="AS143" i="2"/>
  <c r="AI143" i="2"/>
  <c r="AF142" i="2"/>
  <c r="AP142" i="2"/>
  <c r="AC141" i="2"/>
  <c r="AM141" i="2"/>
  <c r="AH140" i="2"/>
  <c r="AR140" i="2"/>
  <c r="AF139" i="2"/>
  <c r="AP139" i="2"/>
  <c r="AC138" i="2"/>
  <c r="AM138" i="2"/>
  <c r="AH137" i="2"/>
  <c r="AR137" i="2"/>
  <c r="AE136" i="2"/>
  <c r="AO136" i="2"/>
  <c r="AC135" i="2"/>
  <c r="AM135" i="2"/>
  <c r="AH134" i="2"/>
  <c r="AR134" i="2"/>
  <c r="AF133" i="2"/>
  <c r="AP133" i="2"/>
  <c r="AC132" i="2"/>
  <c r="AM132" i="2"/>
  <c r="AI131" i="2"/>
  <c r="AS131" i="2"/>
  <c r="AF130" i="2"/>
  <c r="AP130" i="2"/>
  <c r="AN129" i="2"/>
  <c r="AD129" i="2"/>
  <c r="AI128" i="2"/>
  <c r="AS128" i="2"/>
  <c r="AQ127" i="2"/>
  <c r="AG127" i="2"/>
  <c r="AD126" i="2"/>
  <c r="AN126" i="2"/>
  <c r="AS125" i="2"/>
  <c r="AI125" i="2"/>
  <c r="AP124" i="2"/>
  <c r="AF124" i="2"/>
  <c r="AD123" i="2"/>
  <c r="AN123" i="2"/>
  <c r="AS122" i="2"/>
  <c r="AI122" i="2"/>
  <c r="AF121" i="2"/>
  <c r="AP121" i="2"/>
  <c r="AM120" i="2"/>
  <c r="AC120" i="2"/>
  <c r="AI119" i="2"/>
  <c r="AS119" i="2"/>
  <c r="AF118" i="2"/>
  <c r="AP118" i="2"/>
  <c r="AN117" i="2"/>
  <c r="AD117" i="2"/>
  <c r="AI116" i="2"/>
  <c r="AS116" i="2"/>
  <c r="AQ115" i="2"/>
  <c r="AG115" i="2"/>
  <c r="AD114" i="2"/>
  <c r="AN114" i="2"/>
  <c r="AJ113" i="2"/>
  <c r="AT113" i="2"/>
  <c r="AL113" i="2"/>
  <c r="AB113" i="2"/>
  <c r="AG112" i="2"/>
  <c r="AQ112" i="2"/>
  <c r="AO111" i="2"/>
  <c r="AE111" i="2"/>
  <c r="AT110" i="2"/>
  <c r="AJ110" i="2"/>
  <c r="AL110" i="2"/>
  <c r="AB110" i="2"/>
  <c r="AH109" i="2"/>
  <c r="AR109" i="2"/>
  <c r="AO108" i="2"/>
  <c r="AE108" i="2"/>
  <c r="AC107" i="2"/>
  <c r="AM107" i="2"/>
  <c r="AH106" i="2"/>
  <c r="AR106" i="2"/>
  <c r="AF105" i="2"/>
  <c r="AP105" i="2"/>
  <c r="AM104" i="2"/>
  <c r="AC104" i="2"/>
  <c r="AI103" i="2"/>
  <c r="AS103" i="2"/>
  <c r="AF102" i="2"/>
  <c r="AP102" i="2"/>
  <c r="AN101" i="2"/>
  <c r="AD101" i="2"/>
  <c r="AI100" i="2"/>
  <c r="AS100" i="2"/>
  <c r="AQ99" i="2"/>
  <c r="AG99" i="2"/>
  <c r="AD98" i="2"/>
  <c r="AN98" i="2"/>
  <c r="AJ97" i="2"/>
  <c r="AT97" i="2"/>
  <c r="AL97" i="2"/>
  <c r="AB97" i="2"/>
  <c r="AG96" i="2"/>
  <c r="AQ96" i="2"/>
  <c r="AO95" i="2"/>
  <c r="AE95" i="2"/>
  <c r="AT94" i="2"/>
  <c r="AJ94" i="2"/>
  <c r="AL94" i="2"/>
  <c r="AB94" i="2"/>
  <c r="AH93" i="2"/>
  <c r="AR93" i="2"/>
  <c r="AO92" i="2"/>
  <c r="AE92" i="2"/>
  <c r="AC91" i="2"/>
  <c r="AM91" i="2"/>
  <c r="AH90" i="2"/>
  <c r="AR90" i="2"/>
  <c r="AF89" i="2"/>
  <c r="AP89" i="2"/>
  <c r="AM88" i="2"/>
  <c r="AC88" i="2"/>
  <c r="AI87" i="2"/>
  <c r="AS87" i="2"/>
  <c r="AF86" i="2"/>
  <c r="AP86" i="2"/>
  <c r="AM85" i="2"/>
  <c r="AC85" i="2"/>
  <c r="AH84" i="2"/>
  <c r="AR84" i="2"/>
  <c r="AP83" i="2"/>
  <c r="AF83" i="2"/>
  <c r="AC82" i="2"/>
  <c r="AM82" i="2"/>
  <c r="AR81" i="2"/>
  <c r="AH81" i="2"/>
  <c r="AO80" i="2"/>
  <c r="AE80" i="2"/>
  <c r="AC79" i="2"/>
  <c r="AM79" i="2"/>
  <c r="AH78" i="2"/>
  <c r="AR78" i="2"/>
  <c r="AE77" i="2"/>
  <c r="AO77" i="2"/>
  <c r="AJ76" i="2"/>
  <c r="AT76" i="2"/>
  <c r="AL76" i="2"/>
  <c r="AB76" i="2"/>
  <c r="AR75" i="2"/>
  <c r="AH75" i="2"/>
  <c r="AE74" i="2"/>
  <c r="AO74" i="2"/>
  <c r="AJ73" i="2"/>
  <c r="AT73" i="2"/>
  <c r="AB73" i="2"/>
  <c r="AL73" i="2"/>
  <c r="AG72" i="2"/>
  <c r="AQ72" i="2"/>
  <c r="AE71" i="2"/>
  <c r="AO71" i="2"/>
  <c r="AT70" i="2"/>
  <c r="AJ70" i="2"/>
  <c r="AL70" i="2"/>
  <c r="AB70" i="2"/>
  <c r="AG69" i="2"/>
  <c r="AQ69" i="2"/>
  <c r="AD68" i="2"/>
  <c r="AN68" i="2"/>
  <c r="AJ67" i="2"/>
  <c r="AT67" i="2"/>
  <c r="AB67" i="2"/>
  <c r="AL67" i="2"/>
  <c r="AQ66" i="2"/>
  <c r="AG66" i="2"/>
  <c r="AN65" i="2"/>
  <c r="AD65" i="2"/>
  <c r="AS64" i="2"/>
  <c r="AI64" i="2"/>
  <c r="AQ63" i="2"/>
  <c r="AG63" i="2"/>
  <c r="AD62" i="2"/>
  <c r="AN62" i="2"/>
  <c r="AI61" i="2"/>
  <c r="AS61" i="2"/>
  <c r="AP60" i="2"/>
  <c r="AF60" i="2"/>
  <c r="AD59" i="2"/>
  <c r="AN59" i="2"/>
  <c r="AI58" i="2"/>
  <c r="AS58" i="2"/>
  <c r="AQ57" i="2"/>
  <c r="AG57" i="2"/>
  <c r="AD56" i="2"/>
  <c r="AN56" i="2"/>
  <c r="AT55" i="2"/>
  <c r="AJ55" i="2"/>
  <c r="AB55" i="2"/>
  <c r="AL55" i="2"/>
  <c r="AG54" i="2"/>
  <c r="AQ54" i="2"/>
  <c r="AE53" i="2"/>
  <c r="AO53" i="2"/>
  <c r="AJ52" i="2"/>
  <c r="AT52" i="2"/>
  <c r="AB52" i="2"/>
  <c r="AL52" i="2"/>
  <c r="AR51" i="2"/>
  <c r="AH51" i="2"/>
  <c r="AO50" i="2"/>
  <c r="AE50" i="2"/>
  <c r="AM49" i="2"/>
  <c r="AC49" i="2"/>
  <c r="AR48" i="2"/>
  <c r="AH48" i="2"/>
  <c r="AF47" i="2"/>
  <c r="AP47" i="2"/>
  <c r="AC46" i="2"/>
  <c r="AM46" i="2"/>
  <c r="AI45" i="2"/>
  <c r="AS45" i="2"/>
  <c r="AP44" i="2"/>
  <c r="AF44" i="2"/>
  <c r="AD43" i="2"/>
  <c r="AN43" i="2"/>
  <c r="AI42" i="2"/>
  <c r="AS42" i="2"/>
  <c r="AQ41" i="2"/>
  <c r="AG41" i="2"/>
  <c r="AD40" i="2"/>
  <c r="AN40" i="2"/>
  <c r="AT39" i="2"/>
  <c r="AJ39" i="2"/>
  <c r="AB39" i="2"/>
  <c r="AL39" i="2"/>
  <c r="AG38" i="2"/>
  <c r="AQ38" i="2"/>
  <c r="AE37" i="2"/>
  <c r="AO37" i="2"/>
  <c r="AJ36" i="2"/>
  <c r="AT36" i="2"/>
  <c r="AB36" i="2"/>
  <c r="AL36" i="2"/>
  <c r="AR35" i="2"/>
  <c r="AH35" i="2"/>
  <c r="AO34" i="2"/>
  <c r="AE34" i="2"/>
  <c r="AM33" i="2"/>
  <c r="AC33" i="2"/>
  <c r="AR32" i="2"/>
  <c r="AH32" i="2"/>
  <c r="AF31" i="2"/>
  <c r="AP31" i="2"/>
  <c r="AC30" i="2"/>
  <c r="AM30" i="2"/>
  <c r="AI29" i="2"/>
  <c r="AS29" i="2"/>
  <c r="AP28" i="2"/>
  <c r="AF28" i="2"/>
  <c r="AJ402" i="2"/>
  <c r="AT402" i="2"/>
  <c r="AP394" i="2"/>
  <c r="AF394" i="2"/>
  <c r="AC377" i="2"/>
  <c r="AM377" i="2"/>
  <c r="AS396" i="2"/>
  <c r="AI396" i="2"/>
  <c r="AT393" i="2"/>
  <c r="AJ393" i="2"/>
  <c r="AR389" i="2"/>
  <c r="AH389" i="2"/>
  <c r="AI386" i="2"/>
  <c r="AS386" i="2"/>
  <c r="AS380" i="2"/>
  <c r="AI380" i="2"/>
  <c r="AE378" i="2"/>
  <c r="AO378" i="2"/>
  <c r="AL377" i="2"/>
  <c r="AB377" i="2"/>
  <c r="AO375" i="2"/>
  <c r="AE375" i="2"/>
  <c r="AR373" i="2"/>
  <c r="AH373" i="2"/>
  <c r="AI370" i="2"/>
  <c r="AS370" i="2"/>
  <c r="AT400" i="2"/>
  <c r="AJ400" i="2"/>
  <c r="AP398" i="2"/>
  <c r="AF398" i="2"/>
  <c r="AS393" i="2"/>
  <c r="AI393" i="2"/>
  <c r="AN391" i="2"/>
  <c r="AD391" i="2"/>
  <c r="AL340" i="2"/>
  <c r="AB340" i="2"/>
  <c r="AT397" i="2"/>
  <c r="AJ397" i="2"/>
  <c r="AR393" i="2"/>
  <c r="AH393" i="2"/>
  <c r="AL381" i="2"/>
  <c r="AB381" i="2"/>
  <c r="AO379" i="2"/>
  <c r="AE379" i="2"/>
  <c r="AR377" i="2"/>
  <c r="AH377" i="2"/>
  <c r="AI368" i="2"/>
  <c r="AS368" i="2"/>
  <c r="AH359" i="2"/>
  <c r="AR359" i="2"/>
  <c r="AI346" i="2"/>
  <c r="AS346" i="2"/>
  <c r="AJ334" i="2"/>
  <c r="AT334" i="2"/>
  <c r="AE329" i="2"/>
  <c r="AO329" i="2"/>
  <c r="AP323" i="2"/>
  <c r="AF323" i="2"/>
  <c r="AE319" i="2"/>
  <c r="AO319" i="2"/>
  <c r="AJ314" i="2"/>
  <c r="AT314" i="2"/>
  <c r="AL308" i="2"/>
  <c r="AB308" i="2"/>
  <c r="AR301" i="2"/>
  <c r="AH301" i="2"/>
  <c r="AP297" i="2"/>
  <c r="AF297" i="2"/>
  <c r="AC296" i="2"/>
  <c r="AM296" i="2"/>
  <c r="AI292" i="2"/>
  <c r="AS292" i="2"/>
  <c r="AG291" i="2"/>
  <c r="AQ291" i="2"/>
  <c r="AE290" i="2"/>
  <c r="AO290" i="2"/>
  <c r="AJ285" i="2"/>
  <c r="AT285" i="2"/>
  <c r="AS275" i="2"/>
  <c r="AI275" i="2"/>
  <c r="AF271" i="2"/>
  <c r="AP271" i="2"/>
  <c r="AT263" i="2"/>
  <c r="AJ263" i="2"/>
  <c r="AB260" i="2"/>
  <c r="AL260" i="2"/>
  <c r="AF252" i="2"/>
  <c r="AP252" i="2"/>
  <c r="AT235" i="2"/>
  <c r="AJ235" i="2"/>
  <c r="AH225" i="2"/>
  <c r="AR225" i="2"/>
  <c r="AE215" i="2"/>
  <c r="AO215" i="2"/>
  <c r="AH213" i="2"/>
  <c r="AR213" i="2"/>
  <c r="AE212" i="2"/>
  <c r="AO212" i="2"/>
  <c r="AS207" i="2"/>
  <c r="AI207" i="2"/>
  <c r="AC205" i="2"/>
  <c r="AM205" i="2"/>
  <c r="AP402" i="2"/>
  <c r="AF402" i="2"/>
  <c r="AC401" i="2"/>
  <c r="AM401" i="2"/>
  <c r="AH400" i="2"/>
  <c r="AR400" i="2"/>
  <c r="AP399" i="2"/>
  <c r="AF399" i="2"/>
  <c r="AN398" i="2"/>
  <c r="AD398" i="2"/>
  <c r="AS397" i="2"/>
  <c r="AI397" i="2"/>
  <c r="AF396" i="2"/>
  <c r="AP396" i="2"/>
  <c r="AN395" i="2"/>
  <c r="AD395" i="2"/>
  <c r="AJ394" i="2"/>
  <c r="AT394" i="2"/>
  <c r="AB394" i="2"/>
  <c r="AL394" i="2"/>
  <c r="AG393" i="2"/>
  <c r="AQ393" i="2"/>
  <c r="AN392" i="2"/>
  <c r="AD392" i="2"/>
  <c r="AJ391" i="2"/>
  <c r="AT391" i="2"/>
  <c r="AL391" i="2"/>
  <c r="AB391" i="2"/>
  <c r="AR390" i="2"/>
  <c r="AH390" i="2"/>
  <c r="AE389" i="2"/>
  <c r="AO389" i="2"/>
  <c r="AT388" i="2"/>
  <c r="AJ388" i="2"/>
  <c r="AL388" i="2"/>
  <c r="AB388" i="2"/>
  <c r="AH387" i="2"/>
  <c r="AR387" i="2"/>
  <c r="AP386" i="2"/>
  <c r="AF386" i="2"/>
  <c r="AC385" i="2"/>
  <c r="AM385" i="2"/>
  <c r="AH384" i="2"/>
  <c r="AR384" i="2"/>
  <c r="AP383" i="2"/>
  <c r="AF383" i="2"/>
  <c r="AN382" i="2"/>
  <c r="AD382" i="2"/>
  <c r="AS381" i="2"/>
  <c r="AI381" i="2"/>
  <c r="AF380" i="2"/>
  <c r="AP380" i="2"/>
  <c r="AN379" i="2"/>
  <c r="AD379" i="2"/>
  <c r="AJ378" i="2"/>
  <c r="AT378" i="2"/>
  <c r="AB378" i="2"/>
  <c r="AL378" i="2"/>
  <c r="AG377" i="2"/>
  <c r="AQ377" i="2"/>
  <c r="AN376" i="2"/>
  <c r="AD376" i="2"/>
  <c r="AJ375" i="2"/>
  <c r="AT375" i="2"/>
  <c r="AL375" i="2"/>
  <c r="AB375" i="2"/>
  <c r="AR374" i="2"/>
  <c r="AH374" i="2"/>
  <c r="AE373" i="2"/>
  <c r="AO373" i="2"/>
  <c r="AT372" i="2"/>
  <c r="AJ372" i="2"/>
  <c r="AL372" i="2"/>
  <c r="AB372" i="2"/>
  <c r="AH371" i="2"/>
  <c r="AR371" i="2"/>
  <c r="AP370" i="2"/>
  <c r="AF370" i="2"/>
  <c r="AC369" i="2"/>
  <c r="AM369" i="2"/>
  <c r="AH368" i="2"/>
  <c r="AR368" i="2"/>
  <c r="AP367" i="2"/>
  <c r="AF367" i="2"/>
  <c r="AN366" i="2"/>
  <c r="AD366" i="2"/>
  <c r="AS365" i="2"/>
  <c r="AI365" i="2"/>
  <c r="AF364" i="2"/>
  <c r="AP364" i="2"/>
  <c r="AC363" i="2"/>
  <c r="AM363" i="2"/>
  <c r="AR362" i="2"/>
  <c r="AH362" i="2"/>
  <c r="AE361" i="2"/>
  <c r="AO361" i="2"/>
  <c r="AT360" i="2"/>
  <c r="AJ360" i="2"/>
  <c r="AL360" i="2"/>
  <c r="AB360" i="2"/>
  <c r="AG359" i="2"/>
  <c r="AQ359" i="2"/>
  <c r="AN358" i="2"/>
  <c r="AD358" i="2"/>
  <c r="AT357" i="2"/>
  <c r="AJ357" i="2"/>
  <c r="AL357" i="2"/>
  <c r="AB357" i="2"/>
  <c r="AG356" i="2"/>
  <c r="AQ356" i="2"/>
  <c r="AN355" i="2"/>
  <c r="AD355" i="2"/>
  <c r="AJ354" i="2"/>
  <c r="AT354" i="2"/>
  <c r="AB354" i="2"/>
  <c r="AL354" i="2"/>
  <c r="AR353" i="2"/>
  <c r="AH353" i="2"/>
  <c r="AE352" i="2"/>
  <c r="AO352" i="2"/>
  <c r="AM351" i="2"/>
  <c r="AC351" i="2"/>
  <c r="AI350" i="2"/>
  <c r="AS350" i="2"/>
  <c r="AQ349" i="2"/>
  <c r="AG349" i="2"/>
  <c r="AN348" i="2"/>
  <c r="AD348" i="2"/>
  <c r="AT347" i="2"/>
  <c r="AJ347" i="2"/>
  <c r="AB347" i="2"/>
  <c r="AL347" i="2"/>
  <c r="AR346" i="2"/>
  <c r="AH346" i="2"/>
  <c r="AE345" i="2"/>
  <c r="AO345" i="2"/>
  <c r="AT344" i="2"/>
  <c r="AJ344" i="2"/>
  <c r="AL344" i="2"/>
  <c r="AB344" i="2"/>
  <c r="AH343" i="2"/>
  <c r="AR343" i="2"/>
  <c r="AP342" i="2"/>
  <c r="AF342" i="2"/>
  <c r="AC341" i="2"/>
  <c r="AM341" i="2"/>
  <c r="AR340" i="2"/>
  <c r="AH340" i="2"/>
  <c r="AP339" i="2"/>
  <c r="AF339" i="2"/>
  <c r="AC338" i="2"/>
  <c r="AM338" i="2"/>
  <c r="AR337" i="2"/>
  <c r="AH337" i="2"/>
  <c r="AE336" i="2"/>
  <c r="AO336" i="2"/>
  <c r="AM335" i="2"/>
  <c r="AC335" i="2"/>
  <c r="AI334" i="2"/>
  <c r="AS334" i="2"/>
  <c r="AP333" i="2"/>
  <c r="AF333" i="2"/>
  <c r="AM332" i="2"/>
  <c r="AC332" i="2"/>
  <c r="AI331" i="2"/>
  <c r="AS331" i="2"/>
  <c r="AP330" i="2"/>
  <c r="AF330" i="2"/>
  <c r="AD329" i="2"/>
  <c r="AN329" i="2"/>
  <c r="AI328" i="2"/>
  <c r="AS328" i="2"/>
  <c r="AG327" i="2"/>
  <c r="AQ327" i="2"/>
  <c r="AN326" i="2"/>
  <c r="AD326" i="2"/>
  <c r="AT325" i="2"/>
  <c r="AJ325" i="2"/>
  <c r="AL325" i="2"/>
  <c r="AB325" i="2"/>
  <c r="AG324" i="2"/>
  <c r="AQ324" i="2"/>
  <c r="AO323" i="2"/>
  <c r="AE323" i="2"/>
  <c r="AC322" i="2"/>
  <c r="AM322" i="2"/>
  <c r="AI321" i="2"/>
  <c r="AS321" i="2"/>
  <c r="AF320" i="2"/>
  <c r="AP320" i="2"/>
  <c r="AN319" i="2"/>
  <c r="AD319" i="2"/>
  <c r="AJ318" i="2"/>
  <c r="AT318" i="2"/>
  <c r="AB318" i="2"/>
  <c r="AL318" i="2"/>
  <c r="AR317" i="2"/>
  <c r="AH317" i="2"/>
  <c r="AE316" i="2"/>
  <c r="AO316" i="2"/>
  <c r="AC315" i="2"/>
  <c r="AM315" i="2"/>
  <c r="AI314" i="2"/>
  <c r="AS314" i="2"/>
  <c r="AF313" i="2"/>
  <c r="AP313" i="2"/>
  <c r="AC312" i="2"/>
  <c r="AM312" i="2"/>
  <c r="AI311" i="2"/>
  <c r="AS311" i="2"/>
  <c r="AG310" i="2"/>
  <c r="AQ310" i="2"/>
  <c r="AD309" i="2"/>
  <c r="AN309" i="2"/>
  <c r="AI308" i="2"/>
  <c r="AS308" i="2"/>
  <c r="AG307" i="2"/>
  <c r="AQ307" i="2"/>
  <c r="AD306" i="2"/>
  <c r="AN306" i="2"/>
  <c r="AI305" i="2"/>
  <c r="AS305" i="2"/>
  <c r="AF304" i="2"/>
  <c r="AP304" i="2"/>
  <c r="AN303" i="2"/>
  <c r="AD303" i="2"/>
  <c r="AT302" i="2"/>
  <c r="AJ302" i="2"/>
  <c r="AL302" i="2"/>
  <c r="AB302" i="2"/>
  <c r="AG301" i="2"/>
  <c r="AQ301" i="2"/>
  <c r="AD300" i="2"/>
  <c r="AN300" i="2"/>
  <c r="AT299" i="2"/>
  <c r="AJ299" i="2"/>
  <c r="AL299" i="2"/>
  <c r="AB299" i="2"/>
  <c r="AG298" i="2"/>
  <c r="AQ298" i="2"/>
  <c r="AE297" i="2"/>
  <c r="AO297" i="2"/>
  <c r="AT296" i="2"/>
  <c r="AJ296" i="2"/>
  <c r="AL296" i="2"/>
  <c r="AB296" i="2"/>
  <c r="AR295" i="2"/>
  <c r="AH295" i="2"/>
  <c r="AE294" i="2"/>
  <c r="AO294" i="2"/>
  <c r="AC293" i="2"/>
  <c r="AM293" i="2"/>
  <c r="AR292" i="2"/>
  <c r="AH292" i="2"/>
  <c r="AF291" i="2"/>
  <c r="AP291" i="2"/>
  <c r="AN290" i="2"/>
  <c r="AD290" i="2"/>
  <c r="AJ289" i="2"/>
  <c r="AT289" i="2"/>
  <c r="AB289" i="2"/>
  <c r="AL289" i="2"/>
  <c r="AG288" i="2"/>
  <c r="AQ288" i="2"/>
  <c r="AE287" i="2"/>
  <c r="AO287" i="2"/>
  <c r="AM286" i="2"/>
  <c r="AC286" i="2"/>
  <c r="AI285" i="2"/>
  <c r="AS285" i="2"/>
  <c r="AP284" i="2"/>
  <c r="AF284" i="2"/>
  <c r="AN283" i="2"/>
  <c r="AD283" i="2"/>
  <c r="AT282" i="2"/>
  <c r="AJ282" i="2"/>
  <c r="AL282" i="2"/>
  <c r="AB282" i="2"/>
  <c r="AG281" i="2"/>
  <c r="AQ281" i="2"/>
  <c r="AD280" i="2"/>
  <c r="AN280" i="2"/>
  <c r="AT279" i="2"/>
  <c r="AJ279" i="2"/>
  <c r="AL279" i="2"/>
  <c r="AB279" i="2"/>
  <c r="AH278" i="2"/>
  <c r="AR278" i="2"/>
  <c r="AO277" i="2"/>
  <c r="AE277" i="2"/>
  <c r="AT276" i="2"/>
  <c r="AJ276" i="2"/>
  <c r="AL276" i="2"/>
  <c r="AB276" i="2"/>
  <c r="AR275" i="2"/>
  <c r="AH275" i="2"/>
  <c r="AO274" i="2"/>
  <c r="AE274" i="2"/>
  <c r="AJ273" i="2"/>
  <c r="AT273" i="2"/>
  <c r="AB273" i="2"/>
  <c r="AL273" i="2"/>
  <c r="AG272" i="2"/>
  <c r="AQ272" i="2"/>
  <c r="AE271" i="2"/>
  <c r="AO271" i="2"/>
  <c r="AC270" i="2"/>
  <c r="AM270" i="2"/>
  <c r="AH269" i="2"/>
  <c r="AR269" i="2"/>
  <c r="AE268" i="2"/>
  <c r="AO268" i="2"/>
  <c r="AM267" i="2"/>
  <c r="AC267" i="2"/>
  <c r="AH266" i="2"/>
  <c r="AR266" i="2"/>
  <c r="AP265" i="2"/>
  <c r="AF265" i="2"/>
  <c r="AC264" i="2"/>
  <c r="AM264" i="2"/>
  <c r="AI263" i="2"/>
  <c r="AS263" i="2"/>
  <c r="AF262" i="2"/>
  <c r="AP262" i="2"/>
  <c r="AD261" i="2"/>
  <c r="AN261" i="2"/>
  <c r="AS260" i="2"/>
  <c r="AI260" i="2"/>
  <c r="AG259" i="2"/>
  <c r="AQ259" i="2"/>
  <c r="AO258" i="2"/>
  <c r="AE258" i="2"/>
  <c r="AM257" i="2"/>
  <c r="AC257" i="2"/>
  <c r="AR256" i="2"/>
  <c r="AH256" i="2"/>
  <c r="AF255" i="2"/>
  <c r="AP255" i="2"/>
  <c r="AC254" i="2"/>
  <c r="AM254" i="2"/>
  <c r="AH253" i="2"/>
  <c r="AR253" i="2"/>
  <c r="AE252" i="2"/>
  <c r="AO252" i="2"/>
  <c r="AM251" i="2"/>
  <c r="AC251" i="2"/>
  <c r="AH250" i="2"/>
  <c r="AR250" i="2"/>
  <c r="AE249" i="2"/>
  <c r="AO249" i="2"/>
  <c r="AJ248" i="2"/>
  <c r="AT248" i="2"/>
  <c r="AB248" i="2"/>
  <c r="AL248" i="2"/>
  <c r="AR247" i="2"/>
  <c r="AH247" i="2"/>
  <c r="AO246" i="2"/>
  <c r="AE246" i="2"/>
  <c r="AC245" i="2"/>
  <c r="AM245" i="2"/>
  <c r="AR244" i="2"/>
  <c r="AH244" i="2"/>
  <c r="AF243" i="2"/>
  <c r="AP243" i="2"/>
  <c r="AC242" i="2"/>
  <c r="AM242" i="2"/>
  <c r="AI241" i="2"/>
  <c r="AS241" i="2"/>
  <c r="AP240" i="2"/>
  <c r="AF240" i="2"/>
  <c r="AD239" i="2"/>
  <c r="AN239" i="2"/>
  <c r="AS238" i="2"/>
  <c r="AI238" i="2"/>
  <c r="AP237" i="2"/>
  <c r="AF237" i="2"/>
  <c r="AC236" i="2"/>
  <c r="AM236" i="2"/>
  <c r="AI235" i="2"/>
  <c r="AS235" i="2"/>
  <c r="AF234" i="2"/>
  <c r="AP234" i="2"/>
  <c r="AM233" i="2"/>
  <c r="AC233" i="2"/>
  <c r="AR232" i="2"/>
  <c r="AH232" i="2"/>
  <c r="AF231" i="2"/>
  <c r="AP231" i="2"/>
  <c r="AC230" i="2"/>
  <c r="AM230" i="2"/>
  <c r="AI229" i="2"/>
  <c r="AS229" i="2"/>
  <c r="AF228" i="2"/>
  <c r="AP228" i="2"/>
  <c r="AD227" i="2"/>
  <c r="AN227" i="2"/>
  <c r="AI226" i="2"/>
  <c r="AS226" i="2"/>
  <c r="AQ225" i="2"/>
  <c r="AG225" i="2"/>
  <c r="AD224" i="2"/>
  <c r="AN224" i="2"/>
  <c r="AT223" i="2"/>
  <c r="AJ223" i="2"/>
  <c r="AL223" i="2"/>
  <c r="AB223" i="2"/>
  <c r="AG222" i="2"/>
  <c r="AQ222" i="2"/>
  <c r="AD221" i="2"/>
  <c r="AN221" i="2"/>
  <c r="AS220" i="2"/>
  <c r="AI220" i="2"/>
  <c r="AG219" i="2"/>
  <c r="AQ219" i="2"/>
  <c r="AN218" i="2"/>
  <c r="AD218" i="2"/>
  <c r="AI217" i="2"/>
  <c r="AS217" i="2"/>
  <c r="AP216" i="2"/>
  <c r="AF216" i="2"/>
  <c r="AD215" i="2"/>
  <c r="AN215" i="2"/>
  <c r="AS214" i="2"/>
  <c r="AI214" i="2"/>
  <c r="AQ213" i="2"/>
  <c r="AG213" i="2"/>
  <c r="AD212" i="2"/>
  <c r="AN212" i="2"/>
  <c r="AT211" i="2"/>
  <c r="AJ211" i="2"/>
  <c r="AL211" i="2"/>
  <c r="AB211" i="2"/>
  <c r="AG210" i="2"/>
  <c r="AQ210" i="2"/>
  <c r="AO209" i="2"/>
  <c r="AE209" i="2"/>
  <c r="AJ208" i="2"/>
  <c r="AT208" i="2"/>
  <c r="AB208" i="2"/>
  <c r="AL208" i="2"/>
  <c r="AR207" i="2"/>
  <c r="AH207" i="2"/>
  <c r="AO206" i="2"/>
  <c r="AE206" i="2"/>
  <c r="AJ205" i="2"/>
  <c r="AT205" i="2"/>
  <c r="AB205" i="2"/>
  <c r="AL205" i="2"/>
  <c r="AG204" i="2"/>
  <c r="AQ204" i="2"/>
  <c r="AE203" i="2"/>
  <c r="AO203" i="2"/>
  <c r="AJ202" i="2"/>
  <c r="AT202" i="2"/>
  <c r="AL202" i="2"/>
  <c r="AB202" i="2"/>
  <c r="AQ201" i="2"/>
  <c r="AG201" i="2"/>
  <c r="AD200" i="2"/>
  <c r="AN200" i="2"/>
  <c r="AT199" i="2"/>
  <c r="AJ199" i="2"/>
  <c r="AL199" i="2"/>
  <c r="AB199" i="2"/>
  <c r="AG198" i="2"/>
  <c r="AQ198" i="2"/>
  <c r="AE197" i="2"/>
  <c r="AO197" i="2"/>
  <c r="AJ196" i="2"/>
  <c r="AT196" i="2"/>
  <c r="AB196" i="2"/>
  <c r="AL196" i="2"/>
  <c r="AH195" i="2"/>
  <c r="AR195" i="2"/>
  <c r="AE194" i="2"/>
  <c r="AO194" i="2"/>
  <c r="AC193" i="2"/>
  <c r="AM193" i="2"/>
  <c r="AR192" i="2"/>
  <c r="AH192" i="2"/>
  <c r="AF191" i="2"/>
  <c r="AP191" i="2"/>
  <c r="AC190" i="2"/>
  <c r="AM190" i="2"/>
  <c r="AH189" i="2"/>
  <c r="AR189" i="2"/>
  <c r="AE188" i="2"/>
  <c r="AO188" i="2"/>
  <c r="AC187" i="2"/>
  <c r="AM187" i="2"/>
  <c r="AH186" i="2"/>
  <c r="AR186" i="2"/>
  <c r="AE185" i="2"/>
  <c r="AO185" i="2"/>
  <c r="AJ184" i="2"/>
  <c r="AT184" i="2"/>
  <c r="AB184" i="2"/>
  <c r="AL184" i="2"/>
  <c r="AH183" i="2"/>
  <c r="AR183" i="2"/>
  <c r="AE182" i="2"/>
  <c r="AO182" i="2"/>
  <c r="AC181" i="2"/>
  <c r="AM181" i="2"/>
  <c r="AR180" i="2"/>
  <c r="AH180" i="2"/>
  <c r="AF179" i="2"/>
  <c r="AP179" i="2"/>
  <c r="AC178" i="2"/>
  <c r="AM178" i="2"/>
  <c r="AI177" i="2"/>
  <c r="AS177" i="2"/>
  <c r="AP176" i="2"/>
  <c r="AF176" i="2"/>
  <c r="AD175" i="2"/>
  <c r="AN175" i="2"/>
  <c r="AS174" i="2"/>
  <c r="AI174" i="2"/>
  <c r="AP173" i="2"/>
  <c r="AF173" i="2"/>
  <c r="AC172" i="2"/>
  <c r="AM172" i="2"/>
  <c r="AS171" i="2"/>
  <c r="AI171" i="2"/>
  <c r="AF170" i="2"/>
  <c r="AP170" i="2"/>
  <c r="AM169" i="2"/>
  <c r="AC169" i="2"/>
  <c r="AR168" i="2"/>
  <c r="AH168" i="2"/>
  <c r="AP167" i="2"/>
  <c r="AF167" i="2"/>
  <c r="AM166" i="2"/>
  <c r="AC166" i="2"/>
  <c r="AI165" i="2"/>
  <c r="AS165" i="2"/>
  <c r="AP164" i="2"/>
  <c r="AF164" i="2"/>
  <c r="AD163" i="2"/>
  <c r="AN163" i="2"/>
  <c r="AI162" i="2"/>
  <c r="AS162" i="2"/>
  <c r="AG161" i="2"/>
  <c r="AQ161" i="2"/>
  <c r="AN160" i="2"/>
  <c r="AD160" i="2"/>
  <c r="AT159" i="2"/>
  <c r="AJ159" i="2"/>
  <c r="AL159" i="2"/>
  <c r="AB159" i="2"/>
  <c r="AG158" i="2"/>
  <c r="AQ158" i="2"/>
  <c r="AN157" i="2"/>
  <c r="AD157" i="2"/>
  <c r="AI156" i="2"/>
  <c r="AS156" i="2"/>
  <c r="AG155" i="2"/>
  <c r="AQ155" i="2"/>
  <c r="AN154" i="2"/>
  <c r="AD154" i="2"/>
  <c r="AI153" i="2"/>
  <c r="AS153" i="2"/>
  <c r="AP152" i="2"/>
  <c r="AF152" i="2"/>
  <c r="AD151" i="2"/>
  <c r="AN151" i="2"/>
  <c r="AS150" i="2"/>
  <c r="AI150" i="2"/>
  <c r="AG149" i="2"/>
  <c r="AQ149" i="2"/>
  <c r="AD148" i="2"/>
  <c r="AN148" i="2"/>
  <c r="AT147" i="2"/>
  <c r="AJ147" i="2"/>
  <c r="AL147" i="2"/>
  <c r="AB147" i="2"/>
  <c r="AG146" i="2"/>
  <c r="AQ146" i="2"/>
  <c r="AO145" i="2"/>
  <c r="AE145" i="2"/>
  <c r="AJ144" i="2"/>
  <c r="AT144" i="2"/>
  <c r="AB144" i="2"/>
  <c r="AL144" i="2"/>
  <c r="AR143" i="2"/>
  <c r="AH143" i="2"/>
  <c r="AE142" i="2"/>
  <c r="AO142" i="2"/>
  <c r="AT141" i="2"/>
  <c r="AJ141" i="2"/>
  <c r="AB141" i="2"/>
  <c r="AL141" i="2"/>
  <c r="AG140" i="2"/>
  <c r="AQ140" i="2"/>
  <c r="AO139" i="2"/>
  <c r="AE139" i="2"/>
  <c r="AT138" i="2"/>
  <c r="AJ138" i="2"/>
  <c r="AL138" i="2"/>
  <c r="AB138" i="2"/>
  <c r="AG137" i="2"/>
  <c r="AQ137" i="2"/>
  <c r="AN136" i="2"/>
  <c r="AD136" i="2"/>
  <c r="AT135" i="2"/>
  <c r="AJ135" i="2"/>
  <c r="AB135" i="2"/>
  <c r="AL135" i="2"/>
  <c r="AG134" i="2"/>
  <c r="AQ134" i="2"/>
  <c r="AE133" i="2"/>
  <c r="AO133" i="2"/>
  <c r="AJ132" i="2"/>
  <c r="AT132" i="2"/>
  <c r="AB132" i="2"/>
  <c r="AL132" i="2"/>
  <c r="AR131" i="2"/>
  <c r="AH131" i="2"/>
  <c r="AE130" i="2"/>
  <c r="AO130" i="2"/>
  <c r="AM129" i="2"/>
  <c r="AC129" i="2"/>
  <c r="AH128" i="2"/>
  <c r="AR128" i="2"/>
  <c r="AP127" i="2"/>
  <c r="AF127" i="2"/>
  <c r="AC126" i="2"/>
  <c r="AM126" i="2"/>
  <c r="AH125" i="2"/>
  <c r="AR125" i="2"/>
  <c r="AO124" i="2"/>
  <c r="AE124" i="2"/>
  <c r="AC123" i="2"/>
  <c r="AM123" i="2"/>
  <c r="AH122" i="2"/>
  <c r="AR122" i="2"/>
  <c r="AE121" i="2"/>
  <c r="AO121" i="2"/>
  <c r="AJ120" i="2"/>
  <c r="AT120" i="2"/>
  <c r="AB120" i="2"/>
  <c r="AL120" i="2"/>
  <c r="AR119" i="2"/>
  <c r="AH119" i="2"/>
  <c r="AE118" i="2"/>
  <c r="AO118" i="2"/>
  <c r="AM117" i="2"/>
  <c r="AC117" i="2"/>
  <c r="AH116" i="2"/>
  <c r="AR116" i="2"/>
  <c r="AF115" i="2"/>
  <c r="AP115" i="2"/>
  <c r="AC114" i="2"/>
  <c r="AM114" i="2"/>
  <c r="AI113" i="2"/>
  <c r="AS113" i="2"/>
  <c r="AP112" i="2"/>
  <c r="AF112" i="2"/>
  <c r="AD111" i="2"/>
  <c r="AN111" i="2"/>
  <c r="AS110" i="2"/>
  <c r="AI110" i="2"/>
  <c r="AG109" i="2"/>
  <c r="AQ109" i="2"/>
  <c r="AD108" i="2"/>
  <c r="AN108" i="2"/>
  <c r="AJ107" i="2"/>
  <c r="AT107" i="2"/>
  <c r="AB107" i="2"/>
  <c r="AL107" i="2"/>
  <c r="AG106" i="2"/>
  <c r="AQ106" i="2"/>
  <c r="AE105" i="2"/>
  <c r="AO105" i="2"/>
  <c r="AJ104" i="2"/>
  <c r="AT104" i="2"/>
  <c r="AB104" i="2"/>
  <c r="AL104" i="2"/>
  <c r="AR103" i="2"/>
  <c r="AH103" i="2"/>
  <c r="AE102" i="2"/>
  <c r="AO102" i="2"/>
  <c r="AM101" i="2"/>
  <c r="AC101" i="2"/>
  <c r="AH100" i="2"/>
  <c r="AR100" i="2"/>
  <c r="AF99" i="2"/>
  <c r="AP99" i="2"/>
  <c r="AC98" i="2"/>
  <c r="AM98" i="2"/>
  <c r="AI97" i="2"/>
  <c r="AS97" i="2"/>
  <c r="AP96" i="2"/>
  <c r="AF96" i="2"/>
  <c r="AD95" i="2"/>
  <c r="AN95" i="2"/>
  <c r="AS94" i="2"/>
  <c r="AI94" i="2"/>
  <c r="AG93" i="2"/>
  <c r="AQ93" i="2"/>
  <c r="AD92" i="2"/>
  <c r="AN92" i="2"/>
  <c r="AJ91" i="2"/>
  <c r="AT91" i="2"/>
  <c r="AB91" i="2"/>
  <c r="AL91" i="2"/>
  <c r="AG90" i="2"/>
  <c r="AQ90" i="2"/>
  <c r="AE89" i="2"/>
  <c r="AO89" i="2"/>
  <c r="AJ88" i="2"/>
  <c r="AT88" i="2"/>
  <c r="AB88" i="2"/>
  <c r="AL88" i="2"/>
  <c r="AR87" i="2"/>
  <c r="AH87" i="2"/>
  <c r="AE86" i="2"/>
  <c r="AO86" i="2"/>
  <c r="AT85" i="2"/>
  <c r="AJ85" i="2"/>
  <c r="AB85" i="2"/>
  <c r="AL85" i="2"/>
  <c r="AG84" i="2"/>
  <c r="AQ84" i="2"/>
  <c r="AO83" i="2"/>
  <c r="AE83" i="2"/>
  <c r="AT82" i="2"/>
  <c r="AJ82" i="2"/>
  <c r="AL82" i="2"/>
  <c r="AB82" i="2"/>
  <c r="AG81" i="2"/>
  <c r="AQ81" i="2"/>
  <c r="AD80" i="2"/>
  <c r="AN80" i="2"/>
  <c r="AJ79" i="2"/>
  <c r="AT79" i="2"/>
  <c r="AB79" i="2"/>
  <c r="AL79" i="2"/>
  <c r="AG78" i="2"/>
  <c r="AQ78" i="2"/>
  <c r="AN77" i="2"/>
  <c r="AD77" i="2"/>
  <c r="AI76" i="2"/>
  <c r="AS76" i="2"/>
  <c r="AQ75" i="2"/>
  <c r="AG75" i="2"/>
  <c r="AD74" i="2"/>
  <c r="AN74" i="2"/>
  <c r="AS73" i="2"/>
  <c r="AI73" i="2"/>
  <c r="AP72" i="2"/>
  <c r="AF72" i="2"/>
  <c r="AD71" i="2"/>
  <c r="AN71" i="2"/>
  <c r="AS70" i="2"/>
  <c r="AI70" i="2"/>
  <c r="AF69" i="2"/>
  <c r="AP69" i="2"/>
  <c r="AM68" i="2"/>
  <c r="AC68" i="2"/>
  <c r="AI67" i="2"/>
  <c r="AS67" i="2"/>
  <c r="AP66" i="2"/>
  <c r="AF66" i="2"/>
  <c r="AC65" i="2"/>
  <c r="AM65" i="2"/>
  <c r="AR64" i="2"/>
  <c r="AH64" i="2"/>
  <c r="AF63" i="2"/>
  <c r="AP63" i="2"/>
  <c r="AC62" i="2"/>
  <c r="AM62" i="2"/>
  <c r="AH61" i="2"/>
  <c r="AR61" i="2"/>
  <c r="AE60" i="2"/>
  <c r="AO60" i="2"/>
  <c r="AM59" i="2"/>
  <c r="AC59" i="2"/>
  <c r="AH58" i="2"/>
  <c r="AR58" i="2"/>
  <c r="AP57" i="2"/>
  <c r="AF57" i="2"/>
  <c r="AC56" i="2"/>
  <c r="AM56" i="2"/>
  <c r="AI55" i="2"/>
  <c r="AS55" i="2"/>
  <c r="AF54" i="2"/>
  <c r="AP54" i="2"/>
  <c r="AN53" i="2"/>
  <c r="AD53" i="2"/>
  <c r="AS52" i="2"/>
  <c r="AI52" i="2"/>
  <c r="AG51" i="2"/>
  <c r="AQ51" i="2"/>
  <c r="AN50" i="2"/>
  <c r="AD50" i="2"/>
  <c r="AJ49" i="2"/>
  <c r="AT49" i="2"/>
  <c r="AB49" i="2"/>
  <c r="AL49" i="2"/>
  <c r="AG48" i="2"/>
  <c r="AQ48" i="2"/>
  <c r="AE47" i="2"/>
  <c r="AO47" i="2"/>
  <c r="AT46" i="2"/>
  <c r="AJ46" i="2"/>
  <c r="AL46" i="2"/>
  <c r="AB46" i="2"/>
  <c r="AH45" i="2"/>
  <c r="AR45" i="2"/>
  <c r="AE44" i="2"/>
  <c r="AO44" i="2"/>
  <c r="AM43" i="2"/>
  <c r="AC43" i="2"/>
  <c r="AH42" i="2"/>
  <c r="AR42" i="2"/>
  <c r="AP41" i="2"/>
  <c r="AF41" i="2"/>
  <c r="AC40" i="2"/>
  <c r="AM40" i="2"/>
  <c r="AI39" i="2"/>
  <c r="AS39" i="2"/>
  <c r="AF38" i="2"/>
  <c r="AP38" i="2"/>
  <c r="AN37" i="2"/>
  <c r="AD37" i="2"/>
  <c r="AS36" i="2"/>
  <c r="AI36" i="2"/>
  <c r="AG35" i="2"/>
  <c r="AQ35" i="2"/>
  <c r="AN34" i="2"/>
  <c r="AD34" i="2"/>
  <c r="AJ33" i="2"/>
  <c r="AT33" i="2"/>
  <c r="AB33" i="2"/>
  <c r="AL33" i="2"/>
  <c r="AG32" i="2"/>
  <c r="AQ32" i="2"/>
  <c r="AE31" i="2"/>
  <c r="AO31" i="2"/>
  <c r="AT30" i="2"/>
  <c r="AJ30" i="2"/>
  <c r="AL30" i="2"/>
  <c r="AB30" i="2"/>
  <c r="AH29" i="2"/>
  <c r="AR29" i="2"/>
  <c r="AE28" i="2"/>
  <c r="AO28" i="2"/>
  <c r="AL364" i="2"/>
  <c r="AB364" i="2"/>
  <c r="AF401" i="2"/>
  <c r="AP401" i="2"/>
  <c r="AM400" i="2"/>
  <c r="AC400" i="2"/>
  <c r="AI399" i="2"/>
  <c r="AS399" i="2"/>
  <c r="AL393" i="2"/>
  <c r="AB393" i="2"/>
  <c r="AT377" i="2"/>
  <c r="AJ377" i="2"/>
  <c r="AG376" i="2"/>
  <c r="AQ376" i="2"/>
  <c r="AC374" i="2"/>
  <c r="AM374" i="2"/>
  <c r="AE372" i="2"/>
  <c r="AO372" i="2"/>
  <c r="AS364" i="2"/>
  <c r="AI364" i="2"/>
  <c r="AR402" i="2"/>
  <c r="AH402" i="2"/>
  <c r="AE401" i="2"/>
  <c r="AO401" i="2"/>
  <c r="AL400" i="2"/>
  <c r="AB400" i="2"/>
  <c r="AH399" i="2"/>
  <c r="AR399" i="2"/>
  <c r="AR396" i="2"/>
  <c r="AH396" i="2"/>
  <c r="AF392" i="2"/>
  <c r="AP392" i="2"/>
  <c r="AT387" i="2"/>
  <c r="AJ387" i="2"/>
  <c r="AH383" i="2"/>
  <c r="AR383" i="2"/>
  <c r="AP382" i="2"/>
  <c r="AF382" i="2"/>
  <c r="AN372" i="2"/>
  <c r="AD372" i="2"/>
  <c r="AB371" i="2"/>
  <c r="AL371" i="2"/>
  <c r="AE369" i="2"/>
  <c r="AO369" i="2"/>
  <c r="AL368" i="2"/>
  <c r="AB368" i="2"/>
  <c r="AR364" i="2"/>
  <c r="AH364" i="2"/>
  <c r="AB362" i="2"/>
  <c r="AL362" i="2"/>
  <c r="AD357" i="2"/>
  <c r="AN357" i="2"/>
  <c r="AT353" i="2"/>
  <c r="AJ353" i="2"/>
  <c r="AC350" i="2"/>
  <c r="AM350" i="2"/>
  <c r="AJ346" i="2"/>
  <c r="AT346" i="2"/>
  <c r="AN344" i="2"/>
  <c r="AD344" i="2"/>
  <c r="AL343" i="2"/>
  <c r="AB343" i="2"/>
  <c r="AH339" i="2"/>
  <c r="AR339" i="2"/>
  <c r="AE312" i="2"/>
  <c r="AO312" i="2"/>
  <c r="AI400" i="2"/>
  <c r="AS400" i="2"/>
  <c r="AO398" i="2"/>
  <c r="AE398" i="2"/>
  <c r="AM388" i="2"/>
  <c r="AC388" i="2"/>
  <c r="AI387" i="2"/>
  <c r="AS387" i="2"/>
  <c r="AD385" i="2"/>
  <c r="AN385" i="2"/>
  <c r="AI384" i="2"/>
  <c r="AS384" i="2"/>
  <c r="AG383" i="2"/>
  <c r="AQ383" i="2"/>
  <c r="AT381" i="2"/>
  <c r="AJ381" i="2"/>
  <c r="AP373" i="2"/>
  <c r="AF373" i="2"/>
  <c r="AI371" i="2"/>
  <c r="AS371" i="2"/>
  <c r="AQ370" i="2"/>
  <c r="AG370" i="2"/>
  <c r="AO366" i="2"/>
  <c r="AE366" i="2"/>
  <c r="AN363" i="2"/>
  <c r="AD363" i="2"/>
  <c r="AO358" i="2"/>
  <c r="AE358" i="2"/>
  <c r="AR356" i="2"/>
  <c r="AH356" i="2"/>
  <c r="AB350" i="2"/>
  <c r="AL350" i="2"/>
  <c r="AM344" i="2"/>
  <c r="AC344" i="2"/>
  <c r="AS340" i="2"/>
  <c r="AI340" i="2"/>
  <c r="AD338" i="2"/>
  <c r="AN338" i="2"/>
  <c r="AN335" i="2"/>
  <c r="AD335" i="2"/>
  <c r="AT331" i="2"/>
  <c r="AJ331" i="2"/>
  <c r="AO326" i="2"/>
  <c r="AE326" i="2"/>
  <c r="AF316" i="2"/>
  <c r="AP316" i="2"/>
  <c r="AB314" i="2"/>
  <c r="AL314" i="2"/>
  <c r="AB311" i="2"/>
  <c r="AL311" i="2"/>
  <c r="AE306" i="2"/>
  <c r="AO306" i="2"/>
  <c r="AG304" i="2"/>
  <c r="AQ304" i="2"/>
  <c r="AE303" i="2"/>
  <c r="AO303" i="2"/>
  <c r="AI295" i="2"/>
  <c r="AS295" i="2"/>
  <c r="AC289" i="2"/>
  <c r="AM289" i="2"/>
  <c r="AF287" i="2"/>
  <c r="AP287" i="2"/>
  <c r="AN270" i="2"/>
  <c r="AD270" i="2"/>
  <c r="AF268" i="2"/>
  <c r="AP268" i="2"/>
  <c r="AQ255" i="2"/>
  <c r="AG255" i="2"/>
  <c r="AI253" i="2"/>
  <c r="AS253" i="2"/>
  <c r="AP249" i="2"/>
  <c r="AF249" i="2"/>
  <c r="AF246" i="2"/>
  <c r="AP246" i="2"/>
  <c r="AT238" i="2"/>
  <c r="AJ238" i="2"/>
  <c r="AN230" i="2"/>
  <c r="AD230" i="2"/>
  <c r="AG228" i="2"/>
  <c r="AQ228" i="2"/>
  <c r="AL226" i="2"/>
  <c r="AB226" i="2"/>
  <c r="AO224" i="2"/>
  <c r="AE224" i="2"/>
  <c r="AE221" i="2"/>
  <c r="AO221" i="2"/>
  <c r="AB220" i="2"/>
  <c r="AL220" i="2"/>
  <c r="AO218" i="2"/>
  <c r="AE218" i="2"/>
  <c r="AB217" i="2"/>
  <c r="AL217" i="2"/>
  <c r="AQ216" i="2"/>
  <c r="AG216" i="2"/>
  <c r="AT214" i="2"/>
  <c r="AJ214" i="2"/>
  <c r="AM211" i="2"/>
  <c r="AC211" i="2"/>
  <c r="AF206" i="2"/>
  <c r="AP206" i="2"/>
  <c r="AM199" i="2"/>
  <c r="AC199" i="2"/>
  <c r="AE402" i="2"/>
  <c r="AO402" i="2"/>
  <c r="AT401" i="2"/>
  <c r="AJ401" i="2"/>
  <c r="AL401" i="2"/>
  <c r="AB401" i="2"/>
  <c r="AG400" i="2"/>
  <c r="AQ400" i="2"/>
  <c r="AO399" i="2"/>
  <c r="AE399" i="2"/>
  <c r="AC398" i="2"/>
  <c r="AM398" i="2"/>
  <c r="AR397" i="2"/>
  <c r="AH397" i="2"/>
  <c r="AE396" i="2"/>
  <c r="AO396" i="2"/>
  <c r="AC395" i="2"/>
  <c r="AM395" i="2"/>
  <c r="AI394" i="2"/>
  <c r="AS394" i="2"/>
  <c r="AF393" i="2"/>
  <c r="AP393" i="2"/>
  <c r="AM392" i="2"/>
  <c r="AC392" i="2"/>
  <c r="AI391" i="2"/>
  <c r="AS391" i="2"/>
  <c r="AQ390" i="2"/>
  <c r="AG390" i="2"/>
  <c r="AD389" i="2"/>
  <c r="AN389" i="2"/>
  <c r="AS388" i="2"/>
  <c r="AI388" i="2"/>
  <c r="AG387" i="2"/>
  <c r="AQ387" i="2"/>
  <c r="AE386" i="2"/>
  <c r="AO386" i="2"/>
  <c r="AT385" i="2"/>
  <c r="AJ385" i="2"/>
  <c r="AL385" i="2"/>
  <c r="AB385" i="2"/>
  <c r="AG384" i="2"/>
  <c r="AQ384" i="2"/>
  <c r="AO383" i="2"/>
  <c r="AE383" i="2"/>
  <c r="AC382" i="2"/>
  <c r="AM382" i="2"/>
  <c r="AR381" i="2"/>
  <c r="AH381" i="2"/>
  <c r="AE380" i="2"/>
  <c r="AO380" i="2"/>
  <c r="AC379" i="2"/>
  <c r="AM379" i="2"/>
  <c r="AI378" i="2"/>
  <c r="AS378" i="2"/>
  <c r="AF377" i="2"/>
  <c r="AP377" i="2"/>
  <c r="AM376" i="2"/>
  <c r="AC376" i="2"/>
  <c r="AI375" i="2"/>
  <c r="AS375" i="2"/>
  <c r="AQ374" i="2"/>
  <c r="AG374" i="2"/>
  <c r="AD373" i="2"/>
  <c r="AN373" i="2"/>
  <c r="AS372" i="2"/>
  <c r="AI372" i="2"/>
  <c r="AG371" i="2"/>
  <c r="AQ371" i="2"/>
  <c r="AE370" i="2"/>
  <c r="AO370" i="2"/>
  <c r="AT369" i="2"/>
  <c r="AJ369" i="2"/>
  <c r="AL369" i="2"/>
  <c r="AB369" i="2"/>
  <c r="AG368" i="2"/>
  <c r="AQ368" i="2"/>
  <c r="AO367" i="2"/>
  <c r="AE367" i="2"/>
  <c r="AC366" i="2"/>
  <c r="AM366" i="2"/>
  <c r="AR365" i="2"/>
  <c r="AH365" i="2"/>
  <c r="AE364" i="2"/>
  <c r="AO364" i="2"/>
  <c r="AT363" i="2"/>
  <c r="AJ363" i="2"/>
  <c r="AB363" i="2"/>
  <c r="AL363" i="2"/>
  <c r="AQ362" i="2"/>
  <c r="AG362" i="2"/>
  <c r="AD361" i="2"/>
  <c r="AN361" i="2"/>
  <c r="AI360" i="2"/>
  <c r="AS360" i="2"/>
  <c r="AP359" i="2"/>
  <c r="AF359" i="2"/>
  <c r="AC358" i="2"/>
  <c r="AM358" i="2"/>
  <c r="AS357" i="2"/>
  <c r="AI357" i="2"/>
  <c r="AF356" i="2"/>
  <c r="AP356" i="2"/>
  <c r="AC355" i="2"/>
  <c r="AM355" i="2"/>
  <c r="AI354" i="2"/>
  <c r="AS354" i="2"/>
  <c r="AG353" i="2"/>
  <c r="AQ353" i="2"/>
  <c r="AN352" i="2"/>
  <c r="AD352" i="2"/>
  <c r="AJ351" i="2"/>
  <c r="AT351" i="2"/>
  <c r="AL351" i="2"/>
  <c r="AB351" i="2"/>
  <c r="AR350" i="2"/>
  <c r="AH350" i="2"/>
  <c r="AP349" i="2"/>
  <c r="AF349" i="2"/>
  <c r="AM348" i="2"/>
  <c r="AC348" i="2"/>
  <c r="AI347" i="2"/>
  <c r="AS347" i="2"/>
  <c r="AQ346" i="2"/>
  <c r="AG346" i="2"/>
  <c r="AD345" i="2"/>
  <c r="AN345" i="2"/>
  <c r="AI344" i="2"/>
  <c r="AS344" i="2"/>
  <c r="AG343" i="2"/>
  <c r="AQ343" i="2"/>
  <c r="AO342" i="2"/>
  <c r="AE342" i="2"/>
  <c r="AT341" i="2"/>
  <c r="AJ341" i="2"/>
  <c r="AL341" i="2"/>
  <c r="AB341" i="2"/>
  <c r="AG340" i="2"/>
  <c r="AQ340" i="2"/>
  <c r="AO339" i="2"/>
  <c r="AE339" i="2"/>
  <c r="AJ338" i="2"/>
  <c r="AT338" i="2"/>
  <c r="AB338" i="2"/>
  <c r="AL338" i="2"/>
  <c r="AG337" i="2"/>
  <c r="AQ337" i="2"/>
  <c r="AN336" i="2"/>
  <c r="AD336" i="2"/>
  <c r="AJ335" i="2"/>
  <c r="AT335" i="2"/>
  <c r="AL335" i="2"/>
  <c r="AB335" i="2"/>
  <c r="AR334" i="2"/>
  <c r="AH334" i="2"/>
  <c r="AE333" i="2"/>
  <c r="AO333" i="2"/>
  <c r="AT332" i="2"/>
  <c r="AJ332" i="2"/>
  <c r="AL332" i="2"/>
  <c r="AB332" i="2"/>
  <c r="AH331" i="2"/>
  <c r="AR331" i="2"/>
  <c r="AE330" i="2"/>
  <c r="AO330" i="2"/>
  <c r="AC329" i="2"/>
  <c r="AM329" i="2"/>
  <c r="AH328" i="2"/>
  <c r="AR328" i="2"/>
  <c r="AP327" i="2"/>
  <c r="AF327" i="2"/>
  <c r="AC326" i="2"/>
  <c r="AM326" i="2"/>
  <c r="AS325" i="2"/>
  <c r="AI325" i="2"/>
  <c r="AF324" i="2"/>
  <c r="AP324" i="2"/>
  <c r="AN323" i="2"/>
  <c r="AD323" i="2"/>
  <c r="AJ322" i="2"/>
  <c r="AT322" i="2"/>
  <c r="AB322" i="2"/>
  <c r="AL322" i="2"/>
  <c r="AR321" i="2"/>
  <c r="AH321" i="2"/>
  <c r="AE320" i="2"/>
  <c r="AO320" i="2"/>
  <c r="AC319" i="2"/>
  <c r="AM319" i="2"/>
  <c r="AI318" i="2"/>
  <c r="AS318" i="2"/>
  <c r="AG317" i="2"/>
  <c r="AQ317" i="2"/>
  <c r="AD316" i="2"/>
  <c r="AN316" i="2"/>
  <c r="AJ315" i="2"/>
  <c r="AT315" i="2"/>
  <c r="AB315" i="2"/>
  <c r="AL315" i="2"/>
  <c r="AH314" i="2"/>
  <c r="AR314" i="2"/>
  <c r="AE313" i="2"/>
  <c r="AO313" i="2"/>
  <c r="AT312" i="2"/>
  <c r="AJ312" i="2"/>
  <c r="AL312" i="2"/>
  <c r="AB312" i="2"/>
  <c r="AH311" i="2"/>
  <c r="AR311" i="2"/>
  <c r="AP310" i="2"/>
  <c r="AF310" i="2"/>
  <c r="AC309" i="2"/>
  <c r="AM309" i="2"/>
  <c r="AH308" i="2"/>
  <c r="AR308" i="2"/>
  <c r="AF307" i="2"/>
  <c r="AP307" i="2"/>
  <c r="AC306" i="2"/>
  <c r="AM306" i="2"/>
  <c r="AR305" i="2"/>
  <c r="AH305" i="2"/>
  <c r="AE304" i="2"/>
  <c r="AO304" i="2"/>
  <c r="AC303" i="2"/>
  <c r="AM303" i="2"/>
  <c r="AI302" i="2"/>
  <c r="AS302" i="2"/>
  <c r="AP301" i="2"/>
  <c r="AF301" i="2"/>
  <c r="AC300" i="2"/>
  <c r="AM300" i="2"/>
  <c r="AS299" i="2"/>
  <c r="AI299" i="2"/>
  <c r="AP298" i="2"/>
  <c r="AF298" i="2"/>
  <c r="AN297" i="2"/>
  <c r="AD297" i="2"/>
  <c r="AI296" i="2"/>
  <c r="AS296" i="2"/>
  <c r="AG295" i="2"/>
  <c r="AQ295" i="2"/>
  <c r="AN294" i="2"/>
  <c r="AD294" i="2"/>
  <c r="AJ293" i="2"/>
  <c r="AT293" i="2"/>
  <c r="AB293" i="2"/>
  <c r="AL293" i="2"/>
  <c r="AQ292" i="2"/>
  <c r="AG292" i="2"/>
  <c r="AE291" i="2"/>
  <c r="AO291" i="2"/>
  <c r="AC290" i="2"/>
  <c r="AM290" i="2"/>
  <c r="AI289" i="2"/>
  <c r="AS289" i="2"/>
  <c r="AP288" i="2"/>
  <c r="AF288" i="2"/>
  <c r="AN287" i="2"/>
  <c r="AD287" i="2"/>
  <c r="AT286" i="2"/>
  <c r="AJ286" i="2"/>
  <c r="AL286" i="2"/>
  <c r="AB286" i="2"/>
  <c r="AR285" i="2"/>
  <c r="AH285" i="2"/>
  <c r="AE284" i="2"/>
  <c r="AO284" i="2"/>
  <c r="AC283" i="2"/>
  <c r="AM283" i="2"/>
  <c r="AI282" i="2"/>
  <c r="AS282" i="2"/>
  <c r="AP281" i="2"/>
  <c r="AF281" i="2"/>
  <c r="AC280" i="2"/>
  <c r="AM280" i="2"/>
  <c r="AI279" i="2"/>
  <c r="AS279" i="2"/>
  <c r="AG278" i="2"/>
  <c r="AQ278" i="2"/>
  <c r="AN277" i="2"/>
  <c r="AD277" i="2"/>
  <c r="AI276" i="2"/>
  <c r="AS276" i="2"/>
  <c r="AG275" i="2"/>
  <c r="AQ275" i="2"/>
  <c r="AN274" i="2"/>
  <c r="AD274" i="2"/>
  <c r="AI273" i="2"/>
  <c r="AS273" i="2"/>
  <c r="AP272" i="2"/>
  <c r="AF272" i="2"/>
  <c r="AD271" i="2"/>
  <c r="AN271" i="2"/>
  <c r="AT270" i="2"/>
  <c r="AJ270" i="2"/>
  <c r="AB270" i="2"/>
  <c r="AL270" i="2"/>
  <c r="AQ269" i="2"/>
  <c r="AG269" i="2"/>
  <c r="AD268" i="2"/>
  <c r="AN268" i="2"/>
  <c r="AT267" i="2"/>
  <c r="AJ267" i="2"/>
  <c r="AL267" i="2"/>
  <c r="AB267" i="2"/>
  <c r="AG266" i="2"/>
  <c r="AQ266" i="2"/>
  <c r="AE265" i="2"/>
  <c r="AO265" i="2"/>
  <c r="AJ264" i="2"/>
  <c r="AT264" i="2"/>
  <c r="AB264" i="2"/>
  <c r="AL264" i="2"/>
  <c r="AR263" i="2"/>
  <c r="AH263" i="2"/>
  <c r="AO262" i="2"/>
  <c r="AE262" i="2"/>
  <c r="AC261" i="2"/>
  <c r="AM261" i="2"/>
  <c r="AR260" i="2"/>
  <c r="AH260" i="2"/>
  <c r="AF259" i="2"/>
  <c r="AP259" i="2"/>
  <c r="AN258" i="2"/>
  <c r="AD258" i="2"/>
  <c r="AJ257" i="2"/>
  <c r="AT257" i="2"/>
  <c r="AB257" i="2"/>
  <c r="AL257" i="2"/>
  <c r="AG256" i="2"/>
  <c r="AQ256" i="2"/>
  <c r="AE255" i="2"/>
  <c r="AO255" i="2"/>
  <c r="AT254" i="2"/>
  <c r="AJ254" i="2"/>
  <c r="AB254" i="2"/>
  <c r="AL254" i="2"/>
  <c r="AQ253" i="2"/>
  <c r="AG253" i="2"/>
  <c r="AD252" i="2"/>
  <c r="AN252" i="2"/>
  <c r="AT251" i="2"/>
  <c r="AJ251" i="2"/>
  <c r="AL251" i="2"/>
  <c r="AB251" i="2"/>
  <c r="AG250" i="2"/>
  <c r="AQ250" i="2"/>
  <c r="AN249" i="2"/>
  <c r="AD249" i="2"/>
  <c r="AS248" i="2"/>
  <c r="AI248" i="2"/>
  <c r="AQ247" i="2"/>
  <c r="AG247" i="2"/>
  <c r="AN246" i="2"/>
  <c r="AD246" i="2"/>
  <c r="AJ245" i="2"/>
  <c r="AT245" i="2"/>
  <c r="AB245" i="2"/>
  <c r="AL245" i="2"/>
  <c r="AG244" i="2"/>
  <c r="AQ244" i="2"/>
  <c r="AE243" i="2"/>
  <c r="AO243" i="2"/>
  <c r="AJ242" i="2"/>
  <c r="AT242" i="2"/>
  <c r="AL242" i="2"/>
  <c r="AB242" i="2"/>
  <c r="AH241" i="2"/>
  <c r="AR241" i="2"/>
  <c r="AO240" i="2"/>
  <c r="AE240" i="2"/>
  <c r="AM239" i="2"/>
  <c r="AC239" i="2"/>
  <c r="AH238" i="2"/>
  <c r="AR238" i="2"/>
  <c r="AE237" i="2"/>
  <c r="AO237" i="2"/>
  <c r="AJ236" i="2"/>
  <c r="AT236" i="2"/>
  <c r="AB236" i="2"/>
  <c r="AL236" i="2"/>
  <c r="AH235" i="2"/>
  <c r="AR235" i="2"/>
  <c r="AO234" i="2"/>
  <c r="AE234" i="2"/>
  <c r="AJ233" i="2"/>
  <c r="AT233" i="2"/>
  <c r="AB233" i="2"/>
  <c r="AL233" i="2"/>
  <c r="AG232" i="2"/>
  <c r="AQ232" i="2"/>
  <c r="AE231" i="2"/>
  <c r="AO231" i="2"/>
  <c r="AT230" i="2"/>
  <c r="AJ230" i="2"/>
  <c r="AB230" i="2"/>
  <c r="AL230" i="2"/>
  <c r="AH229" i="2"/>
  <c r="AR229" i="2"/>
  <c r="AE228" i="2"/>
  <c r="AO228" i="2"/>
  <c r="AM227" i="2"/>
  <c r="AC227" i="2"/>
  <c r="AH226" i="2"/>
  <c r="AR226" i="2"/>
  <c r="AP225" i="2"/>
  <c r="AF225" i="2"/>
  <c r="AC224" i="2"/>
  <c r="AM224" i="2"/>
  <c r="AS223" i="2"/>
  <c r="AI223" i="2"/>
  <c r="AF222" i="2"/>
  <c r="AP222" i="2"/>
  <c r="AC221" i="2"/>
  <c r="AM221" i="2"/>
  <c r="AR220" i="2"/>
  <c r="AH220" i="2"/>
  <c r="AF219" i="2"/>
  <c r="AP219" i="2"/>
  <c r="AM218" i="2"/>
  <c r="AC218" i="2"/>
  <c r="AH217" i="2"/>
  <c r="AR217" i="2"/>
  <c r="AO216" i="2"/>
  <c r="AE216" i="2"/>
  <c r="AM215" i="2"/>
  <c r="AC215" i="2"/>
  <c r="AH214" i="2"/>
  <c r="AR214" i="2"/>
  <c r="AP213" i="2"/>
  <c r="AF213" i="2"/>
  <c r="AC212" i="2"/>
  <c r="AM212" i="2"/>
  <c r="AI211" i="2"/>
  <c r="AS211" i="2"/>
  <c r="AF210" i="2"/>
  <c r="AP210" i="2"/>
  <c r="AN209" i="2"/>
  <c r="AD209" i="2"/>
  <c r="AS208" i="2"/>
  <c r="AI208" i="2"/>
  <c r="AQ207" i="2"/>
  <c r="AG207" i="2"/>
  <c r="AN206" i="2"/>
  <c r="AD206" i="2"/>
  <c r="AI205" i="2"/>
  <c r="AS205" i="2"/>
  <c r="AF204" i="2"/>
  <c r="AP204" i="2"/>
  <c r="AD203" i="2"/>
  <c r="AN203" i="2"/>
  <c r="AI202" i="2"/>
  <c r="AS202" i="2"/>
  <c r="AP201" i="2"/>
  <c r="AF201" i="2"/>
  <c r="AC200" i="2"/>
  <c r="AM200" i="2"/>
  <c r="AS199" i="2"/>
  <c r="AI199" i="2"/>
  <c r="AF198" i="2"/>
  <c r="AP198" i="2"/>
  <c r="AD197" i="2"/>
  <c r="AN197" i="2"/>
  <c r="AS196" i="2"/>
  <c r="AI196" i="2"/>
  <c r="AG195" i="2"/>
  <c r="AQ195" i="2"/>
  <c r="AN194" i="2"/>
  <c r="AD194" i="2"/>
  <c r="AJ193" i="2"/>
  <c r="AT193" i="2"/>
  <c r="AB193" i="2"/>
  <c r="AL193" i="2"/>
  <c r="AG192" i="2"/>
  <c r="AQ192" i="2"/>
  <c r="AE191" i="2"/>
  <c r="AO191" i="2"/>
  <c r="AJ190" i="2"/>
  <c r="AT190" i="2"/>
  <c r="AB190" i="2"/>
  <c r="AL190" i="2"/>
  <c r="AG189" i="2"/>
  <c r="AQ189" i="2"/>
  <c r="AD188" i="2"/>
  <c r="AN188" i="2"/>
  <c r="AT187" i="2"/>
  <c r="AJ187" i="2"/>
  <c r="AL187" i="2"/>
  <c r="AB187" i="2"/>
  <c r="AG186" i="2"/>
  <c r="AQ186" i="2"/>
  <c r="AD185" i="2"/>
  <c r="AN185" i="2"/>
  <c r="AI184" i="2"/>
  <c r="AS184" i="2"/>
  <c r="AG183" i="2"/>
  <c r="AQ183" i="2"/>
  <c r="AN182" i="2"/>
  <c r="AD182" i="2"/>
  <c r="AJ181" i="2"/>
  <c r="AT181" i="2"/>
  <c r="AB181" i="2"/>
  <c r="AL181" i="2"/>
  <c r="AG180" i="2"/>
  <c r="AQ180" i="2"/>
  <c r="AE179" i="2"/>
  <c r="AO179" i="2"/>
  <c r="AJ178" i="2"/>
  <c r="AT178" i="2"/>
  <c r="AB178" i="2"/>
  <c r="AL178" i="2"/>
  <c r="AH177" i="2"/>
  <c r="AR177" i="2"/>
  <c r="AO176" i="2"/>
  <c r="AE176" i="2"/>
  <c r="AC175" i="2"/>
  <c r="AM175" i="2"/>
  <c r="AR174" i="2"/>
  <c r="AH174" i="2"/>
  <c r="AO173" i="2"/>
  <c r="AE173" i="2"/>
  <c r="AJ172" i="2"/>
  <c r="AT172" i="2"/>
  <c r="AB172" i="2"/>
  <c r="AL172" i="2"/>
  <c r="AR171" i="2"/>
  <c r="AH171" i="2"/>
  <c r="AE170" i="2"/>
  <c r="AO170" i="2"/>
  <c r="AJ169" i="2"/>
  <c r="AT169" i="2"/>
  <c r="AL169" i="2"/>
  <c r="AB169" i="2"/>
  <c r="AQ168" i="2"/>
  <c r="AG168" i="2"/>
  <c r="AE167" i="2"/>
  <c r="AO167" i="2"/>
  <c r="AT166" i="2"/>
  <c r="AJ166" i="2"/>
  <c r="AL166" i="2"/>
  <c r="AB166" i="2"/>
  <c r="AH165" i="2"/>
  <c r="AR165" i="2"/>
  <c r="AE164" i="2"/>
  <c r="AO164" i="2"/>
  <c r="AC163" i="2"/>
  <c r="AM163" i="2"/>
  <c r="AH162" i="2"/>
  <c r="AR162" i="2"/>
  <c r="AP161" i="2"/>
  <c r="AF161" i="2"/>
  <c r="AC160" i="2"/>
  <c r="AM160" i="2"/>
  <c r="AS159" i="2"/>
  <c r="AI159" i="2"/>
  <c r="AF158" i="2"/>
  <c r="AP158" i="2"/>
  <c r="AC157" i="2"/>
  <c r="AM157" i="2"/>
  <c r="AR156" i="2"/>
  <c r="AH156" i="2"/>
  <c r="AF155" i="2"/>
  <c r="AP155" i="2"/>
  <c r="AM154" i="2"/>
  <c r="AC154" i="2"/>
  <c r="AH153" i="2"/>
  <c r="AR153" i="2"/>
  <c r="AO152" i="2"/>
  <c r="AE152" i="2"/>
  <c r="AC151" i="2"/>
  <c r="AM151" i="2"/>
  <c r="AR150" i="2"/>
  <c r="AH150" i="2"/>
  <c r="AP149" i="2"/>
  <c r="AF149" i="2"/>
  <c r="AC148" i="2"/>
  <c r="AM148" i="2"/>
  <c r="AS147" i="2"/>
  <c r="AI147" i="2"/>
  <c r="AF146" i="2"/>
  <c r="AP146" i="2"/>
  <c r="AN145" i="2"/>
  <c r="AD145" i="2"/>
  <c r="AI144" i="2"/>
  <c r="AS144" i="2"/>
  <c r="AQ143" i="2"/>
  <c r="AG143" i="2"/>
  <c r="AN142" i="2"/>
  <c r="AD142" i="2"/>
  <c r="AI141" i="2"/>
  <c r="AS141" i="2"/>
  <c r="AP140" i="2"/>
  <c r="AF140" i="2"/>
  <c r="AD139" i="2"/>
  <c r="AN139" i="2"/>
  <c r="AI138" i="2"/>
  <c r="AS138" i="2"/>
  <c r="AF137" i="2"/>
  <c r="AP137" i="2"/>
  <c r="AC136" i="2"/>
  <c r="AM136" i="2"/>
  <c r="AI135" i="2"/>
  <c r="AS135" i="2"/>
  <c r="AF134" i="2"/>
  <c r="AP134" i="2"/>
  <c r="AN133" i="2"/>
  <c r="AD133" i="2"/>
  <c r="AI132" i="2"/>
  <c r="AS132" i="2"/>
  <c r="AQ131" i="2"/>
  <c r="AG131" i="2"/>
  <c r="AD130" i="2"/>
  <c r="AN130" i="2"/>
  <c r="AJ129" i="2"/>
  <c r="AT129" i="2"/>
  <c r="AL129" i="2"/>
  <c r="AB129" i="2"/>
  <c r="AG128" i="2"/>
  <c r="AQ128" i="2"/>
  <c r="AO127" i="2"/>
  <c r="AE127" i="2"/>
  <c r="AT126" i="2"/>
  <c r="AJ126" i="2"/>
  <c r="AL126" i="2"/>
  <c r="AB126" i="2"/>
  <c r="AG125" i="2"/>
  <c r="AQ125" i="2"/>
  <c r="AD124" i="2"/>
  <c r="AN124" i="2"/>
  <c r="AJ123" i="2"/>
  <c r="AT123" i="2"/>
  <c r="AB123" i="2"/>
  <c r="AL123" i="2"/>
  <c r="AG122" i="2"/>
  <c r="AQ122" i="2"/>
  <c r="AN121" i="2"/>
  <c r="AD121" i="2"/>
  <c r="AI120" i="2"/>
  <c r="AS120" i="2"/>
  <c r="AQ119" i="2"/>
  <c r="AG119" i="2"/>
  <c r="AD118" i="2"/>
  <c r="AN118" i="2"/>
  <c r="AT117" i="2"/>
  <c r="AJ117" i="2"/>
  <c r="AB117" i="2"/>
  <c r="AL117" i="2"/>
  <c r="AG116" i="2"/>
  <c r="AQ116" i="2"/>
  <c r="AE115" i="2"/>
  <c r="AO115" i="2"/>
  <c r="AT114" i="2"/>
  <c r="AJ114" i="2"/>
  <c r="AL114" i="2"/>
  <c r="AB114" i="2"/>
  <c r="AH113" i="2"/>
  <c r="AR113" i="2"/>
  <c r="AO112" i="2"/>
  <c r="AE112" i="2"/>
  <c r="AC111" i="2"/>
  <c r="AM111" i="2"/>
  <c r="AR110" i="2"/>
  <c r="AH110" i="2"/>
  <c r="AF109" i="2"/>
  <c r="AP109" i="2"/>
  <c r="AC108" i="2"/>
  <c r="AM108" i="2"/>
  <c r="AI107" i="2"/>
  <c r="AS107" i="2"/>
  <c r="AF106" i="2"/>
  <c r="AP106" i="2"/>
  <c r="AN105" i="2"/>
  <c r="AD105" i="2"/>
  <c r="AI104" i="2"/>
  <c r="AS104" i="2"/>
  <c r="AQ103" i="2"/>
  <c r="AG103" i="2"/>
  <c r="AD102" i="2"/>
  <c r="AN102" i="2"/>
  <c r="AT101" i="2"/>
  <c r="AJ101" i="2"/>
  <c r="AB101" i="2"/>
  <c r="AL101" i="2"/>
  <c r="AG100" i="2"/>
  <c r="AQ100" i="2"/>
  <c r="AE99" i="2"/>
  <c r="AO99" i="2"/>
  <c r="AT98" i="2"/>
  <c r="AJ98" i="2"/>
  <c r="AL98" i="2"/>
  <c r="AB98" i="2"/>
  <c r="AH97" i="2"/>
  <c r="AR97" i="2"/>
  <c r="AO96" i="2"/>
  <c r="AE96" i="2"/>
  <c r="AC95" i="2"/>
  <c r="AM95" i="2"/>
  <c r="AR94" i="2"/>
  <c r="AH94" i="2"/>
  <c r="AF93" i="2"/>
  <c r="AP93" i="2"/>
  <c r="AC92" i="2"/>
  <c r="AM92" i="2"/>
  <c r="AI91" i="2"/>
  <c r="AS91" i="2"/>
  <c r="AF90" i="2"/>
  <c r="AP90" i="2"/>
  <c r="AN89" i="2"/>
  <c r="AD89" i="2"/>
  <c r="AI88" i="2"/>
  <c r="AS88" i="2"/>
  <c r="AQ87" i="2"/>
  <c r="AG87" i="2"/>
  <c r="AD86" i="2"/>
  <c r="AN86" i="2"/>
  <c r="AS85" i="2"/>
  <c r="AI85" i="2"/>
  <c r="AF84" i="2"/>
  <c r="AP84" i="2"/>
  <c r="AN83" i="2"/>
  <c r="AD83" i="2"/>
  <c r="AS82" i="2"/>
  <c r="AI82" i="2"/>
  <c r="AF81" i="2"/>
  <c r="AP81" i="2"/>
  <c r="AC80" i="2"/>
  <c r="AM80" i="2"/>
  <c r="AI79" i="2"/>
  <c r="AS79" i="2"/>
  <c r="AF78" i="2"/>
  <c r="AP78" i="2"/>
  <c r="AM77" i="2"/>
  <c r="AC77" i="2"/>
  <c r="AH76" i="2"/>
  <c r="AR76" i="2"/>
  <c r="AF75" i="2"/>
  <c r="AP75" i="2"/>
  <c r="AC74" i="2"/>
  <c r="AM74" i="2"/>
  <c r="AR73" i="2"/>
  <c r="AH73" i="2"/>
  <c r="AO72" i="2"/>
  <c r="AE72" i="2"/>
  <c r="AC71" i="2"/>
  <c r="AM71" i="2"/>
  <c r="AH70" i="2"/>
  <c r="AR70" i="2"/>
  <c r="AE69" i="2"/>
  <c r="AO69" i="2"/>
  <c r="AJ68" i="2"/>
  <c r="AT68" i="2"/>
  <c r="AL68" i="2"/>
  <c r="AB68" i="2"/>
  <c r="AR67" i="2"/>
  <c r="AH67" i="2"/>
  <c r="AE66" i="2"/>
  <c r="AO66" i="2"/>
  <c r="AJ65" i="2"/>
  <c r="AT65" i="2"/>
  <c r="AB65" i="2"/>
  <c r="AL65" i="2"/>
  <c r="AG64" i="2"/>
  <c r="AQ64" i="2"/>
  <c r="AE63" i="2"/>
  <c r="AO63" i="2"/>
  <c r="AT62" i="2"/>
  <c r="AJ62" i="2"/>
  <c r="AL62" i="2"/>
  <c r="AB62" i="2"/>
  <c r="AQ61" i="2"/>
  <c r="AG61" i="2"/>
  <c r="AD60" i="2"/>
  <c r="AN60" i="2"/>
  <c r="AJ59" i="2"/>
  <c r="AT59" i="2"/>
  <c r="AL59" i="2"/>
  <c r="AB59" i="2"/>
  <c r="AG58" i="2"/>
  <c r="AQ58" i="2"/>
  <c r="AE57" i="2"/>
  <c r="AO57" i="2"/>
  <c r="AJ56" i="2"/>
  <c r="AT56" i="2"/>
  <c r="AB56" i="2"/>
  <c r="AL56" i="2"/>
  <c r="AR55" i="2"/>
  <c r="AH55" i="2"/>
  <c r="AO54" i="2"/>
  <c r="AE54" i="2"/>
  <c r="AC53" i="2"/>
  <c r="AM53" i="2"/>
  <c r="AH52" i="2"/>
  <c r="AR52" i="2"/>
  <c r="AF51" i="2"/>
  <c r="AP51" i="2"/>
  <c r="AC50" i="2"/>
  <c r="AM50" i="2"/>
  <c r="AI49" i="2"/>
  <c r="AS49" i="2"/>
  <c r="AP48" i="2"/>
  <c r="AF48" i="2"/>
  <c r="AD47" i="2"/>
  <c r="AN47" i="2"/>
  <c r="AS46" i="2"/>
  <c r="AI46" i="2"/>
  <c r="AQ45" i="2"/>
  <c r="AG45" i="2"/>
  <c r="AD44" i="2"/>
  <c r="AN44" i="2"/>
  <c r="AJ43" i="2"/>
  <c r="AT43" i="2"/>
  <c r="AL43" i="2"/>
  <c r="AB43" i="2"/>
  <c r="AG42" i="2"/>
  <c r="AQ42" i="2"/>
  <c r="AE41" i="2"/>
  <c r="AO41" i="2"/>
  <c r="AJ40" i="2"/>
  <c r="AT40" i="2"/>
  <c r="AB40" i="2"/>
  <c r="AL40" i="2"/>
  <c r="AR39" i="2"/>
  <c r="AH39" i="2"/>
  <c r="AO38" i="2"/>
  <c r="AE38" i="2"/>
  <c r="AC37" i="2"/>
  <c r="AM37" i="2"/>
  <c r="AH36" i="2"/>
  <c r="AR36" i="2"/>
  <c r="AF35" i="2"/>
  <c r="AP35" i="2"/>
  <c r="AC34" i="2"/>
  <c r="AM34" i="2"/>
  <c r="AI33" i="2"/>
  <c r="AS33" i="2"/>
  <c r="AP32" i="2"/>
  <c r="AF32" i="2"/>
  <c r="AD31" i="2"/>
  <c r="AN31" i="2"/>
  <c r="AS30" i="2"/>
  <c r="AI30" i="2"/>
  <c r="AQ29" i="2"/>
  <c r="AG29" i="2"/>
  <c r="AB402" i="2"/>
  <c r="AL402" i="2"/>
  <c r="AJ399" i="2"/>
  <c r="AT399" i="2"/>
  <c r="AE397" i="2"/>
  <c r="AO397" i="2"/>
  <c r="AL396" i="2"/>
  <c r="AB396" i="2"/>
  <c r="AC393" i="2"/>
  <c r="AM393" i="2"/>
  <c r="AN390" i="2"/>
  <c r="AD390" i="2"/>
  <c r="AS389" i="2"/>
  <c r="AI389" i="2"/>
  <c r="AB386" i="2"/>
  <c r="AL386" i="2"/>
  <c r="AG385" i="2"/>
  <c r="AQ385" i="2"/>
  <c r="AL383" i="2"/>
  <c r="AB383" i="2"/>
  <c r="AE381" i="2"/>
  <c r="AO381" i="2"/>
  <c r="AL380" i="2"/>
  <c r="AB380" i="2"/>
  <c r="AE365" i="2"/>
  <c r="AO365" i="2"/>
  <c r="AI402" i="2"/>
  <c r="AS402" i="2"/>
  <c r="AD397" i="2"/>
  <c r="AN397" i="2"/>
  <c r="AG395" i="2"/>
  <c r="AQ395" i="2"/>
  <c r="AE394" i="2"/>
  <c r="AO394" i="2"/>
  <c r="AO391" i="2"/>
  <c r="AE391" i="2"/>
  <c r="AC390" i="2"/>
  <c r="AM390" i="2"/>
  <c r="AG379" i="2"/>
  <c r="AQ379" i="2"/>
  <c r="AF369" i="2"/>
  <c r="AP369" i="2"/>
  <c r="AM368" i="2"/>
  <c r="AC368" i="2"/>
  <c r="AI367" i="2"/>
  <c r="AS367" i="2"/>
  <c r="AQ366" i="2"/>
  <c r="AG366" i="2"/>
  <c r="AC397" i="2"/>
  <c r="AM397" i="2"/>
  <c r="AP395" i="2"/>
  <c r="AF395" i="2"/>
  <c r="AD394" i="2"/>
  <c r="AN394" i="2"/>
  <c r="AQ389" i="2"/>
  <c r="AG389" i="2"/>
  <c r="AB387" i="2"/>
  <c r="AL387" i="2"/>
  <c r="AC331" i="2"/>
  <c r="AM331" i="2"/>
  <c r="AC311" i="2"/>
  <c r="AM311" i="2"/>
  <c r="AG399" i="2"/>
  <c r="AQ399" i="2"/>
  <c r="AL397" i="2"/>
  <c r="AB397" i="2"/>
  <c r="AG396" i="2"/>
  <c r="AQ396" i="2"/>
  <c r="AO395" i="2"/>
  <c r="AE395" i="2"/>
  <c r="AC394" i="2"/>
  <c r="AM394" i="2"/>
  <c r="AE392" i="2"/>
  <c r="AO392" i="2"/>
  <c r="AM391" i="2"/>
  <c r="AC391" i="2"/>
  <c r="AI390" i="2"/>
  <c r="AS390" i="2"/>
  <c r="AO382" i="2"/>
  <c r="AE382" i="2"/>
  <c r="AM372" i="2"/>
  <c r="AC372" i="2"/>
  <c r="AT365" i="2"/>
  <c r="AJ365" i="2"/>
  <c r="AI362" i="2"/>
  <c r="AS362" i="2"/>
  <c r="AO355" i="2"/>
  <c r="AE355" i="2"/>
  <c r="AS353" i="2"/>
  <c r="AI353" i="2"/>
  <c r="AN351" i="2"/>
  <c r="AD351" i="2"/>
  <c r="AJ350" i="2"/>
  <c r="AT350" i="2"/>
  <c r="AC347" i="2"/>
  <c r="AM347" i="2"/>
  <c r="AI343" i="2"/>
  <c r="AS343" i="2"/>
  <c r="AF336" i="2"/>
  <c r="AP336" i="2"/>
  <c r="AQ333" i="2"/>
  <c r="AG333" i="2"/>
  <c r="AQ330" i="2"/>
  <c r="AG330" i="2"/>
  <c r="AC325" i="2"/>
  <c r="AM325" i="2"/>
  <c r="AJ321" i="2"/>
  <c r="AT321" i="2"/>
  <c r="AG320" i="2"/>
  <c r="AQ320" i="2"/>
  <c r="AI317" i="2"/>
  <c r="AS317" i="2"/>
  <c r="AD312" i="2"/>
  <c r="AN312" i="2"/>
  <c r="AT308" i="2"/>
  <c r="AJ308" i="2"/>
  <c r="AH307" i="2"/>
  <c r="AR307" i="2"/>
  <c r="AE300" i="2"/>
  <c r="AO300" i="2"/>
  <c r="AC299" i="2"/>
  <c r="AM299" i="2"/>
  <c r="AH298" i="2"/>
  <c r="AR298" i="2"/>
  <c r="AC276" i="2"/>
  <c r="AM276" i="2"/>
  <c r="AR272" i="2"/>
  <c r="AH272" i="2"/>
  <c r="AD267" i="2"/>
  <c r="AN267" i="2"/>
  <c r="AQ265" i="2"/>
  <c r="AG265" i="2"/>
  <c r="AL263" i="2"/>
  <c r="AB263" i="2"/>
  <c r="AH259" i="2"/>
  <c r="AR259" i="2"/>
  <c r="AC248" i="2"/>
  <c r="AM248" i="2"/>
  <c r="AS244" i="2"/>
  <c r="AI244" i="2"/>
  <c r="AJ241" i="2"/>
  <c r="AT241" i="2"/>
  <c r="AB241" i="2"/>
  <c r="AL241" i="2"/>
  <c r="AE239" i="2"/>
  <c r="AO239" i="2"/>
  <c r="AB238" i="2"/>
  <c r="AL238" i="2"/>
  <c r="AQ237" i="2"/>
  <c r="AG237" i="2"/>
  <c r="AD236" i="2"/>
  <c r="AN236" i="2"/>
  <c r="AJ229" i="2"/>
  <c r="AT229" i="2"/>
  <c r="AJ220" i="2"/>
  <c r="AT220" i="2"/>
  <c r="AJ217" i="2"/>
  <c r="AT217" i="2"/>
  <c r="AH210" i="2"/>
  <c r="AR210" i="2"/>
  <c r="AC208" i="2"/>
  <c r="AM208" i="2"/>
  <c r="AR204" i="2"/>
  <c r="AH204" i="2"/>
  <c r="AM202" i="2"/>
  <c r="AC202" i="2"/>
  <c r="AD402" i="2"/>
  <c r="AN402" i="2"/>
  <c r="AS401" i="2"/>
  <c r="AI401" i="2"/>
  <c r="AF400" i="2"/>
  <c r="AP400" i="2"/>
  <c r="AN399" i="2"/>
  <c r="AD399" i="2"/>
  <c r="AJ398" i="2"/>
  <c r="AT398" i="2"/>
  <c r="AB398" i="2"/>
  <c r="AL398" i="2"/>
  <c r="AQ397" i="2"/>
  <c r="AG397" i="2"/>
  <c r="AN396" i="2"/>
  <c r="AD396" i="2"/>
  <c r="AT395" i="2"/>
  <c r="AJ395" i="2"/>
  <c r="AB395" i="2"/>
  <c r="AL395" i="2"/>
  <c r="AR394" i="2"/>
  <c r="AH394" i="2"/>
  <c r="AE393" i="2"/>
  <c r="AO393" i="2"/>
  <c r="AT392" i="2"/>
  <c r="AJ392" i="2"/>
  <c r="AL392" i="2"/>
  <c r="AB392" i="2"/>
  <c r="AH391" i="2"/>
  <c r="AR391" i="2"/>
  <c r="AP390" i="2"/>
  <c r="AF390" i="2"/>
  <c r="AC389" i="2"/>
  <c r="AM389" i="2"/>
  <c r="AR388" i="2"/>
  <c r="AH388" i="2"/>
  <c r="AP387" i="2"/>
  <c r="AF387" i="2"/>
  <c r="AD386" i="2"/>
  <c r="AN386" i="2"/>
  <c r="AS385" i="2"/>
  <c r="AI385" i="2"/>
  <c r="AF384" i="2"/>
  <c r="AP384" i="2"/>
  <c r="AN383" i="2"/>
  <c r="AD383" i="2"/>
  <c r="AJ382" i="2"/>
  <c r="AT382" i="2"/>
  <c r="AB382" i="2"/>
  <c r="AL382" i="2"/>
  <c r="AQ381" i="2"/>
  <c r="AG381" i="2"/>
  <c r="AN380" i="2"/>
  <c r="AD380" i="2"/>
  <c r="AT379" i="2"/>
  <c r="AJ379" i="2"/>
  <c r="AB379" i="2"/>
  <c r="AL379" i="2"/>
  <c r="AR378" i="2"/>
  <c r="AH378" i="2"/>
  <c r="AE377" i="2"/>
  <c r="AO377" i="2"/>
  <c r="AT376" i="2"/>
  <c r="AJ376" i="2"/>
  <c r="AL376" i="2"/>
  <c r="AB376" i="2"/>
  <c r="AH375" i="2"/>
  <c r="AR375" i="2"/>
  <c r="AP374" i="2"/>
  <c r="AF374" i="2"/>
  <c r="AC373" i="2"/>
  <c r="AM373" i="2"/>
  <c r="AR372" i="2"/>
  <c r="AH372" i="2"/>
  <c r="AP371" i="2"/>
  <c r="AF371" i="2"/>
  <c r="AD370" i="2"/>
  <c r="AN370" i="2"/>
  <c r="AS369" i="2"/>
  <c r="AI369" i="2"/>
  <c r="AF368" i="2"/>
  <c r="AP368" i="2"/>
  <c r="AN367" i="2"/>
  <c r="AD367" i="2"/>
  <c r="AJ366" i="2"/>
  <c r="AT366" i="2"/>
  <c r="AB366" i="2"/>
  <c r="AL366" i="2"/>
  <c r="AQ365" i="2"/>
  <c r="AG365" i="2"/>
  <c r="AN364" i="2"/>
  <c r="AD364" i="2"/>
  <c r="AI363" i="2"/>
  <c r="AS363" i="2"/>
  <c r="AP362" i="2"/>
  <c r="AF362" i="2"/>
  <c r="AC361" i="2"/>
  <c r="AM361" i="2"/>
  <c r="AH360" i="2"/>
  <c r="AR360" i="2"/>
  <c r="AO359" i="2"/>
  <c r="AE359" i="2"/>
  <c r="AJ358" i="2"/>
  <c r="AT358" i="2"/>
  <c r="AB358" i="2"/>
  <c r="AL358" i="2"/>
  <c r="AR357" i="2"/>
  <c r="AH357" i="2"/>
  <c r="AE356" i="2"/>
  <c r="AO356" i="2"/>
  <c r="AT355" i="2"/>
  <c r="AJ355" i="2"/>
  <c r="AB355" i="2"/>
  <c r="AL355" i="2"/>
  <c r="AR354" i="2"/>
  <c r="AH354" i="2"/>
  <c r="AF353" i="2"/>
  <c r="AP353" i="2"/>
  <c r="AM352" i="2"/>
  <c r="AC352" i="2"/>
  <c r="AI351" i="2"/>
  <c r="AS351" i="2"/>
  <c r="AQ350" i="2"/>
  <c r="AG350" i="2"/>
  <c r="AE349" i="2"/>
  <c r="AO349" i="2"/>
  <c r="AT348" i="2"/>
  <c r="AJ348" i="2"/>
  <c r="AL348" i="2"/>
  <c r="AB348" i="2"/>
  <c r="AH347" i="2"/>
  <c r="AR347" i="2"/>
  <c r="AP346" i="2"/>
  <c r="AF346" i="2"/>
  <c r="AC345" i="2"/>
  <c r="AM345" i="2"/>
  <c r="AH344" i="2"/>
  <c r="AR344" i="2"/>
  <c r="AP343" i="2"/>
  <c r="AF343" i="2"/>
  <c r="AN342" i="2"/>
  <c r="AD342" i="2"/>
  <c r="AS341" i="2"/>
  <c r="AI341" i="2"/>
  <c r="AF340" i="2"/>
  <c r="AP340" i="2"/>
  <c r="AN339" i="2"/>
  <c r="AD339" i="2"/>
  <c r="AI338" i="2"/>
  <c r="AS338" i="2"/>
  <c r="AF337" i="2"/>
  <c r="AP337" i="2"/>
  <c r="AM336" i="2"/>
  <c r="AC336" i="2"/>
  <c r="AI335" i="2"/>
  <c r="AS335" i="2"/>
  <c r="AQ334" i="2"/>
  <c r="AG334" i="2"/>
  <c r="AD333" i="2"/>
  <c r="AN333" i="2"/>
  <c r="AS332" i="2"/>
  <c r="AI332" i="2"/>
  <c r="AG331" i="2"/>
  <c r="AQ331" i="2"/>
  <c r="AD330" i="2"/>
  <c r="AN330" i="2"/>
  <c r="AT329" i="2"/>
  <c r="AJ329" i="2"/>
  <c r="AL329" i="2"/>
  <c r="AB329" i="2"/>
  <c r="AG328" i="2"/>
  <c r="AQ328" i="2"/>
  <c r="AO327" i="2"/>
  <c r="AE327" i="2"/>
  <c r="AJ326" i="2"/>
  <c r="AT326" i="2"/>
  <c r="AB326" i="2"/>
  <c r="AL326" i="2"/>
  <c r="AR325" i="2"/>
  <c r="AH325" i="2"/>
  <c r="AE324" i="2"/>
  <c r="AO324" i="2"/>
  <c r="AC323" i="2"/>
  <c r="AM323" i="2"/>
  <c r="AI322" i="2"/>
  <c r="AS322" i="2"/>
  <c r="AG321" i="2"/>
  <c r="AQ321" i="2"/>
  <c r="AD320" i="2"/>
  <c r="AN320" i="2"/>
  <c r="AJ319" i="2"/>
  <c r="AT319" i="2"/>
  <c r="AB319" i="2"/>
  <c r="AL319" i="2"/>
  <c r="AH318" i="2"/>
  <c r="AR318" i="2"/>
  <c r="AF317" i="2"/>
  <c r="AP317" i="2"/>
  <c r="AC316" i="2"/>
  <c r="AM316" i="2"/>
  <c r="AI315" i="2"/>
  <c r="AS315" i="2"/>
  <c r="AG314" i="2"/>
  <c r="AQ314" i="2"/>
  <c r="AD313" i="2"/>
  <c r="AN313" i="2"/>
  <c r="AI312" i="2"/>
  <c r="AS312" i="2"/>
  <c r="AG311" i="2"/>
  <c r="AQ311" i="2"/>
  <c r="AE310" i="2"/>
  <c r="AO310" i="2"/>
  <c r="AJ309" i="2"/>
  <c r="AT309" i="2"/>
  <c r="AB309" i="2"/>
  <c r="AL309" i="2"/>
  <c r="AG308" i="2"/>
  <c r="AQ308" i="2"/>
  <c r="AE307" i="2"/>
  <c r="AO307" i="2"/>
  <c r="AJ306" i="2"/>
  <c r="AT306" i="2"/>
  <c r="AB306" i="2"/>
  <c r="AL306" i="2"/>
  <c r="AG305" i="2"/>
  <c r="AQ305" i="2"/>
  <c r="AD304" i="2"/>
  <c r="AN304" i="2"/>
  <c r="AT303" i="2"/>
  <c r="AJ303" i="2"/>
  <c r="AL303" i="2"/>
  <c r="AB303" i="2"/>
  <c r="AH302" i="2"/>
  <c r="AR302" i="2"/>
  <c r="AO301" i="2"/>
  <c r="AE301" i="2"/>
  <c r="AT300" i="2"/>
  <c r="AJ300" i="2"/>
  <c r="AL300" i="2"/>
  <c r="AB300" i="2"/>
  <c r="AR299" i="2"/>
  <c r="AH299" i="2"/>
  <c r="AE298" i="2"/>
  <c r="AO298" i="2"/>
  <c r="AC297" i="2"/>
  <c r="AM297" i="2"/>
  <c r="AR296" i="2"/>
  <c r="AH296" i="2"/>
  <c r="AF295" i="2"/>
  <c r="AP295" i="2"/>
  <c r="AM294" i="2"/>
  <c r="AC294" i="2"/>
  <c r="AI293" i="2"/>
  <c r="AS293" i="2"/>
  <c r="AP292" i="2"/>
  <c r="AF292" i="2"/>
  <c r="AN291" i="2"/>
  <c r="AD291" i="2"/>
  <c r="AT290" i="2"/>
  <c r="AJ290" i="2"/>
  <c r="AL290" i="2"/>
  <c r="AB290" i="2"/>
  <c r="AR289" i="2"/>
  <c r="AH289" i="2"/>
  <c r="AE288" i="2"/>
  <c r="AO288" i="2"/>
  <c r="AC287" i="2"/>
  <c r="AM287" i="2"/>
  <c r="AI286" i="2"/>
  <c r="AS286" i="2"/>
  <c r="AG285" i="2"/>
  <c r="AQ285" i="2"/>
  <c r="AD284" i="2"/>
  <c r="AN284" i="2"/>
  <c r="AT283" i="2"/>
  <c r="AJ283" i="2"/>
  <c r="AL283" i="2"/>
  <c r="AB283" i="2"/>
  <c r="AH282" i="2"/>
  <c r="AR282" i="2"/>
  <c r="AE281" i="2"/>
  <c r="AO281" i="2"/>
  <c r="AT280" i="2"/>
  <c r="AJ280" i="2"/>
  <c r="AL280" i="2"/>
  <c r="AB280" i="2"/>
  <c r="AR279" i="2"/>
  <c r="AH279" i="2"/>
  <c r="AP278" i="2"/>
  <c r="AF278" i="2"/>
  <c r="AC277" i="2"/>
  <c r="AM277" i="2"/>
  <c r="AR276" i="2"/>
  <c r="AH276" i="2"/>
  <c r="AF275" i="2"/>
  <c r="AP275" i="2"/>
  <c r="AC274" i="2"/>
  <c r="AM274" i="2"/>
  <c r="AH273" i="2"/>
  <c r="AR273" i="2"/>
  <c r="AO272" i="2"/>
  <c r="AE272" i="2"/>
  <c r="AM271" i="2"/>
  <c r="AC271" i="2"/>
  <c r="AS270" i="2"/>
  <c r="AI270" i="2"/>
  <c r="AP269" i="2"/>
  <c r="AF269" i="2"/>
  <c r="AC268" i="2"/>
  <c r="AM268" i="2"/>
  <c r="AI267" i="2"/>
  <c r="AS267" i="2"/>
  <c r="AF266" i="2"/>
  <c r="AP266" i="2"/>
  <c r="AN265" i="2"/>
  <c r="AD265" i="2"/>
  <c r="AS264" i="2"/>
  <c r="AI264" i="2"/>
  <c r="AQ263" i="2"/>
  <c r="AG263" i="2"/>
  <c r="AN262" i="2"/>
  <c r="AD262" i="2"/>
  <c r="AJ261" i="2"/>
  <c r="AT261" i="2"/>
  <c r="AB261" i="2"/>
  <c r="AL261" i="2"/>
  <c r="AG260" i="2"/>
  <c r="AQ260" i="2"/>
  <c r="AE259" i="2"/>
  <c r="AO259" i="2"/>
  <c r="AC258" i="2"/>
  <c r="AM258" i="2"/>
  <c r="AI257" i="2"/>
  <c r="AS257" i="2"/>
  <c r="AP256" i="2"/>
  <c r="AF256" i="2"/>
  <c r="AD255" i="2"/>
  <c r="AN255" i="2"/>
  <c r="AS254" i="2"/>
  <c r="AI254" i="2"/>
  <c r="AP253" i="2"/>
  <c r="AF253" i="2"/>
  <c r="AC252" i="2"/>
  <c r="AM252" i="2"/>
  <c r="AI251" i="2"/>
  <c r="AS251" i="2"/>
  <c r="AF250" i="2"/>
  <c r="AP250" i="2"/>
  <c r="AM249" i="2"/>
  <c r="AC249" i="2"/>
  <c r="AR248" i="2"/>
  <c r="AH248" i="2"/>
  <c r="AF247" i="2"/>
  <c r="AP247" i="2"/>
  <c r="AC246" i="2"/>
  <c r="AM246" i="2"/>
  <c r="AI245" i="2"/>
  <c r="AS245" i="2"/>
  <c r="AF244" i="2"/>
  <c r="AP244" i="2"/>
  <c r="AD243" i="2"/>
  <c r="AN243" i="2"/>
  <c r="AI242" i="2"/>
  <c r="AS242" i="2"/>
  <c r="AQ241" i="2"/>
  <c r="AG241" i="2"/>
  <c r="AD240" i="2"/>
  <c r="AN240" i="2"/>
  <c r="AT239" i="2"/>
  <c r="AJ239" i="2"/>
  <c r="AL239" i="2"/>
  <c r="AB239" i="2"/>
  <c r="AG238" i="2"/>
  <c r="AQ238" i="2"/>
  <c r="AD237" i="2"/>
  <c r="AN237" i="2"/>
  <c r="AS236" i="2"/>
  <c r="AI236" i="2"/>
  <c r="AG235" i="2"/>
  <c r="AQ235" i="2"/>
  <c r="AN234" i="2"/>
  <c r="AD234" i="2"/>
  <c r="AI233" i="2"/>
  <c r="AS233" i="2"/>
  <c r="AP232" i="2"/>
  <c r="AF232" i="2"/>
  <c r="AD231" i="2"/>
  <c r="AN231" i="2"/>
  <c r="AS230" i="2"/>
  <c r="AI230" i="2"/>
  <c r="AQ229" i="2"/>
  <c r="AG229" i="2"/>
  <c r="AD228" i="2"/>
  <c r="AN228" i="2"/>
  <c r="AT227" i="2"/>
  <c r="AJ227" i="2"/>
  <c r="AL227" i="2"/>
  <c r="AB227" i="2"/>
  <c r="AG226" i="2"/>
  <c r="AQ226" i="2"/>
  <c r="AO225" i="2"/>
  <c r="AE225" i="2"/>
  <c r="AJ224" i="2"/>
  <c r="AT224" i="2"/>
  <c r="AB224" i="2"/>
  <c r="AL224" i="2"/>
  <c r="AR223" i="2"/>
  <c r="AH223" i="2"/>
  <c r="AO222" i="2"/>
  <c r="AE222" i="2"/>
  <c r="AJ221" i="2"/>
  <c r="AT221" i="2"/>
  <c r="AB221" i="2"/>
  <c r="AL221" i="2"/>
  <c r="AG220" i="2"/>
  <c r="AQ220" i="2"/>
  <c r="AE219" i="2"/>
  <c r="AO219" i="2"/>
  <c r="AJ218" i="2"/>
  <c r="AT218" i="2"/>
  <c r="AL218" i="2"/>
  <c r="AB218" i="2"/>
  <c r="AQ217" i="2"/>
  <c r="AG217" i="2"/>
  <c r="AD216" i="2"/>
  <c r="AN216" i="2"/>
  <c r="AT215" i="2"/>
  <c r="AJ215" i="2"/>
  <c r="AL215" i="2"/>
  <c r="AB215" i="2"/>
  <c r="AG214" i="2"/>
  <c r="AQ214" i="2"/>
  <c r="AE213" i="2"/>
  <c r="AO213" i="2"/>
  <c r="AJ212" i="2"/>
  <c r="AT212" i="2"/>
  <c r="AB212" i="2"/>
  <c r="AL212" i="2"/>
  <c r="AH211" i="2"/>
  <c r="AR211" i="2"/>
  <c r="AO210" i="2"/>
  <c r="AE210" i="2"/>
  <c r="AM209" i="2"/>
  <c r="AC209" i="2"/>
  <c r="AR208" i="2"/>
  <c r="AH208" i="2"/>
  <c r="AF207" i="2"/>
  <c r="AP207" i="2"/>
  <c r="AC206" i="2"/>
  <c r="AM206" i="2"/>
  <c r="AH205" i="2"/>
  <c r="AR205" i="2"/>
  <c r="AE204" i="2"/>
  <c r="AO204" i="2"/>
  <c r="AM203" i="2"/>
  <c r="AC203" i="2"/>
  <c r="AH202" i="2"/>
  <c r="AR202" i="2"/>
  <c r="AO201" i="2"/>
  <c r="AE201" i="2"/>
  <c r="AJ200" i="2"/>
  <c r="AT200" i="2"/>
  <c r="AB200" i="2"/>
  <c r="AL200" i="2"/>
  <c r="AR199" i="2"/>
  <c r="AH199" i="2"/>
  <c r="AO198" i="2"/>
  <c r="AE198" i="2"/>
  <c r="AC197" i="2"/>
  <c r="AM197" i="2"/>
  <c r="AR196" i="2"/>
  <c r="AH196" i="2"/>
  <c r="AF195" i="2"/>
  <c r="AP195" i="2"/>
  <c r="AC194" i="2"/>
  <c r="AM194" i="2"/>
  <c r="AI193" i="2"/>
  <c r="AS193" i="2"/>
  <c r="AF192" i="2"/>
  <c r="AP192" i="2"/>
  <c r="AD191" i="2"/>
  <c r="AN191" i="2"/>
  <c r="AI190" i="2"/>
  <c r="AS190" i="2"/>
  <c r="AP189" i="2"/>
  <c r="AF189" i="2"/>
  <c r="AC188" i="2"/>
  <c r="AM188" i="2"/>
  <c r="AI187" i="2"/>
  <c r="AS187" i="2"/>
  <c r="AF186" i="2"/>
  <c r="AP186" i="2"/>
  <c r="AC185" i="2"/>
  <c r="AM185" i="2"/>
  <c r="AR184" i="2"/>
  <c r="AH184" i="2"/>
  <c r="AF183" i="2"/>
  <c r="AP183" i="2"/>
  <c r="AC182" i="2"/>
  <c r="AM182" i="2"/>
  <c r="AI181" i="2"/>
  <c r="AS181" i="2"/>
  <c r="AF180" i="2"/>
  <c r="AP180" i="2"/>
  <c r="AD179" i="2"/>
  <c r="AN179" i="2"/>
  <c r="AI178" i="2"/>
  <c r="AS178" i="2"/>
  <c r="AG177" i="2"/>
  <c r="AQ177" i="2"/>
  <c r="AN176" i="2"/>
  <c r="AD176" i="2"/>
  <c r="AT175" i="2"/>
  <c r="AJ175" i="2"/>
  <c r="AL175" i="2"/>
  <c r="AB175" i="2"/>
  <c r="AG174" i="2"/>
  <c r="AQ174" i="2"/>
  <c r="AN173" i="2"/>
  <c r="AD173" i="2"/>
  <c r="AI172" i="2"/>
  <c r="AS172" i="2"/>
  <c r="AG171" i="2"/>
  <c r="AQ171" i="2"/>
  <c r="AN170" i="2"/>
  <c r="AD170" i="2"/>
  <c r="AI169" i="2"/>
  <c r="AS169" i="2"/>
  <c r="AP168" i="2"/>
  <c r="AF168" i="2"/>
  <c r="AD167" i="2"/>
  <c r="AN167" i="2"/>
  <c r="AS166" i="2"/>
  <c r="AI166" i="2"/>
  <c r="AG165" i="2"/>
  <c r="AQ165" i="2"/>
  <c r="AD164" i="2"/>
  <c r="AN164" i="2"/>
  <c r="AT163" i="2"/>
  <c r="AJ163" i="2"/>
  <c r="AL163" i="2"/>
  <c r="AB163" i="2"/>
  <c r="AG162" i="2"/>
  <c r="AQ162" i="2"/>
  <c r="AO161" i="2"/>
  <c r="AE161" i="2"/>
  <c r="AJ160" i="2"/>
  <c r="AT160" i="2"/>
  <c r="AB160" i="2"/>
  <c r="AL160" i="2"/>
  <c r="AR159" i="2"/>
  <c r="AH159" i="2"/>
  <c r="AE158" i="2"/>
  <c r="AO158" i="2"/>
  <c r="AT157" i="2"/>
  <c r="AJ157" i="2"/>
  <c r="AB157" i="2"/>
  <c r="AL157" i="2"/>
  <c r="AQ156" i="2"/>
  <c r="AG156" i="2"/>
  <c r="AE155" i="2"/>
  <c r="AO155" i="2"/>
  <c r="AT154" i="2"/>
  <c r="AJ154" i="2"/>
  <c r="AL154" i="2"/>
  <c r="AB154" i="2"/>
  <c r="AG153" i="2"/>
  <c r="AQ153" i="2"/>
  <c r="AN152" i="2"/>
  <c r="AD152" i="2"/>
  <c r="AT151" i="2"/>
  <c r="AJ151" i="2"/>
  <c r="AL151" i="2"/>
  <c r="AB151" i="2"/>
  <c r="AG150" i="2"/>
  <c r="AQ150" i="2"/>
  <c r="AO149" i="2"/>
  <c r="AE149" i="2"/>
  <c r="AJ148" i="2"/>
  <c r="AT148" i="2"/>
  <c r="AB148" i="2"/>
  <c r="AL148" i="2"/>
  <c r="AR147" i="2"/>
  <c r="AH147" i="2"/>
  <c r="AE146" i="2"/>
  <c r="AO146" i="2"/>
  <c r="AM145" i="2"/>
  <c r="AC145" i="2"/>
  <c r="AR144" i="2"/>
  <c r="AH144" i="2"/>
  <c r="AP143" i="2"/>
  <c r="AF143" i="2"/>
  <c r="AM142" i="2"/>
  <c r="AC142" i="2"/>
  <c r="AH141" i="2"/>
  <c r="AR141" i="2"/>
  <c r="AO140" i="2"/>
  <c r="AE140" i="2"/>
  <c r="AC139" i="2"/>
  <c r="AM139" i="2"/>
  <c r="AH138" i="2"/>
  <c r="AR138" i="2"/>
  <c r="AE137" i="2"/>
  <c r="AO137" i="2"/>
  <c r="AT136" i="2"/>
  <c r="AJ136" i="2"/>
  <c r="AB136" i="2"/>
  <c r="AL136" i="2"/>
  <c r="AR135" i="2"/>
  <c r="AH135" i="2"/>
  <c r="AE134" i="2"/>
  <c r="AO134" i="2"/>
  <c r="AC133" i="2"/>
  <c r="AM133" i="2"/>
  <c r="AH132" i="2"/>
  <c r="AR132" i="2"/>
  <c r="AF131" i="2"/>
  <c r="AP131" i="2"/>
  <c r="AC130" i="2"/>
  <c r="AM130" i="2"/>
  <c r="AI129" i="2"/>
  <c r="AS129" i="2"/>
  <c r="AP128" i="2"/>
  <c r="AF128" i="2"/>
  <c r="AD127" i="2"/>
  <c r="AN127" i="2"/>
  <c r="AS126" i="2"/>
  <c r="AI126" i="2"/>
  <c r="AF125" i="2"/>
  <c r="AP125" i="2"/>
  <c r="AC124" i="2"/>
  <c r="AM124" i="2"/>
  <c r="AI123" i="2"/>
  <c r="AS123" i="2"/>
  <c r="AF122" i="2"/>
  <c r="AP122" i="2"/>
  <c r="AM121" i="2"/>
  <c r="AC121" i="2"/>
  <c r="AH120" i="2"/>
  <c r="AR120" i="2"/>
  <c r="AP119" i="2"/>
  <c r="AF119" i="2"/>
  <c r="AC118" i="2"/>
  <c r="AM118" i="2"/>
  <c r="AS117" i="2"/>
  <c r="AI117" i="2"/>
  <c r="AP116" i="2"/>
  <c r="AF116" i="2"/>
  <c r="AD115" i="2"/>
  <c r="AN115" i="2"/>
  <c r="AS114" i="2"/>
  <c r="AI114" i="2"/>
  <c r="AG113" i="2"/>
  <c r="AQ113" i="2"/>
  <c r="AN112" i="2"/>
  <c r="AD112" i="2"/>
  <c r="AJ111" i="2"/>
  <c r="AT111" i="2"/>
  <c r="AB111" i="2"/>
  <c r="AL111" i="2"/>
  <c r="AQ110" i="2"/>
  <c r="AG110" i="2"/>
  <c r="AE109" i="2"/>
  <c r="AO109" i="2"/>
  <c r="AJ108" i="2"/>
  <c r="AT108" i="2"/>
  <c r="AB108" i="2"/>
  <c r="AL108" i="2"/>
  <c r="AR107" i="2"/>
  <c r="AH107" i="2"/>
  <c r="AE106" i="2"/>
  <c r="AO106" i="2"/>
  <c r="AM105" i="2"/>
  <c r="AC105" i="2"/>
  <c r="AH104" i="2"/>
  <c r="AR104" i="2"/>
  <c r="AP103" i="2"/>
  <c r="AF103" i="2"/>
  <c r="AC102" i="2"/>
  <c r="AM102" i="2"/>
  <c r="AS101" i="2"/>
  <c r="AI101" i="2"/>
  <c r="AP100" i="2"/>
  <c r="AF100" i="2"/>
  <c r="AD99" i="2"/>
  <c r="AN99" i="2"/>
  <c r="AS98" i="2"/>
  <c r="AI98" i="2"/>
  <c r="AG97" i="2"/>
  <c r="AQ97" i="2"/>
  <c r="AN96" i="2"/>
  <c r="AD96" i="2"/>
  <c r="AJ95" i="2"/>
  <c r="AT95" i="2"/>
  <c r="AB95" i="2"/>
  <c r="AL95" i="2"/>
  <c r="AQ94" i="2"/>
  <c r="AG94" i="2"/>
  <c r="AE93" i="2"/>
  <c r="AO93" i="2"/>
  <c r="AJ92" i="2"/>
  <c r="AT92" i="2"/>
  <c r="AB92" i="2"/>
  <c r="AL92" i="2"/>
  <c r="AR91" i="2"/>
  <c r="AH91" i="2"/>
  <c r="AE90" i="2"/>
  <c r="AO90" i="2"/>
  <c r="AM89" i="2"/>
  <c r="AC89" i="2"/>
  <c r="AH88" i="2"/>
  <c r="AR88" i="2"/>
  <c r="AP87" i="2"/>
  <c r="AF87" i="2"/>
  <c r="AC86" i="2"/>
  <c r="AM86" i="2"/>
  <c r="AH85" i="2"/>
  <c r="AR85" i="2"/>
  <c r="AE84" i="2"/>
  <c r="AO84" i="2"/>
  <c r="AC83" i="2"/>
  <c r="AM83" i="2"/>
  <c r="AH82" i="2"/>
  <c r="AR82" i="2"/>
  <c r="AE81" i="2"/>
  <c r="AO81" i="2"/>
  <c r="AT80" i="2"/>
  <c r="AJ80" i="2"/>
  <c r="AB80" i="2"/>
  <c r="AL80" i="2"/>
  <c r="AR79" i="2"/>
  <c r="AH79" i="2"/>
  <c r="AE78" i="2"/>
  <c r="AO78" i="2"/>
  <c r="AJ77" i="2"/>
  <c r="AT77" i="2"/>
  <c r="AB77" i="2"/>
  <c r="AL77" i="2"/>
  <c r="AG76" i="2"/>
  <c r="AQ76" i="2"/>
  <c r="AO75" i="2"/>
  <c r="AE75" i="2"/>
  <c r="AT74" i="2"/>
  <c r="AJ74" i="2"/>
  <c r="AL74" i="2"/>
  <c r="AB74" i="2"/>
  <c r="AG73" i="2"/>
  <c r="AQ73" i="2"/>
  <c r="AD72" i="2"/>
  <c r="AN72" i="2"/>
  <c r="AJ71" i="2"/>
  <c r="AT71" i="2"/>
  <c r="AB71" i="2"/>
  <c r="AL71" i="2"/>
  <c r="AG70" i="2"/>
  <c r="AQ70" i="2"/>
  <c r="AN69" i="2"/>
  <c r="AD69" i="2"/>
  <c r="AI68" i="2"/>
  <c r="AS68" i="2"/>
  <c r="AQ67" i="2"/>
  <c r="AG67" i="2"/>
  <c r="AD66" i="2"/>
  <c r="AN66" i="2"/>
  <c r="AS65" i="2"/>
  <c r="AI65" i="2"/>
  <c r="AP64" i="2"/>
  <c r="AF64" i="2"/>
  <c r="AD63" i="2"/>
  <c r="AN63" i="2"/>
  <c r="AS62" i="2"/>
  <c r="AI62" i="2"/>
  <c r="AF61" i="2"/>
  <c r="AP61" i="2"/>
  <c r="AC60" i="2"/>
  <c r="AM60" i="2"/>
  <c r="AI59" i="2"/>
  <c r="AS59" i="2"/>
  <c r="AF58" i="2"/>
  <c r="AP58" i="2"/>
  <c r="AN57" i="2"/>
  <c r="AD57" i="2"/>
  <c r="AS56" i="2"/>
  <c r="AI56" i="2"/>
  <c r="AQ55" i="2"/>
  <c r="AG55" i="2"/>
  <c r="AD54" i="2"/>
  <c r="AN54" i="2"/>
  <c r="AJ53" i="2"/>
  <c r="AT53" i="2"/>
  <c r="AB53" i="2"/>
  <c r="AL53" i="2"/>
  <c r="AG52" i="2"/>
  <c r="AQ52" i="2"/>
  <c r="AE51" i="2"/>
  <c r="AO51" i="2"/>
  <c r="AT50" i="2"/>
  <c r="AJ50" i="2"/>
  <c r="AL50" i="2"/>
  <c r="AB50" i="2"/>
  <c r="AH49" i="2"/>
  <c r="AR49" i="2"/>
  <c r="AO48" i="2"/>
  <c r="AE48" i="2"/>
  <c r="AM47" i="2"/>
  <c r="AC47" i="2"/>
  <c r="AH46" i="2"/>
  <c r="AR46" i="2"/>
  <c r="AF45" i="2"/>
  <c r="AP45" i="2"/>
  <c r="AC44" i="2"/>
  <c r="AM44" i="2"/>
  <c r="AI43" i="2"/>
  <c r="AS43" i="2"/>
  <c r="AF42" i="2"/>
  <c r="AP42" i="2"/>
  <c r="AN41" i="2"/>
  <c r="AD41" i="2"/>
  <c r="AS40" i="2"/>
  <c r="AI40" i="2"/>
  <c r="AQ39" i="2"/>
  <c r="AG39" i="2"/>
  <c r="AD38" i="2"/>
  <c r="AN38" i="2"/>
  <c r="AJ37" i="2"/>
  <c r="AT37" i="2"/>
  <c r="AB37" i="2"/>
  <c r="AL37" i="2"/>
  <c r="AG36" i="2"/>
  <c r="AQ36" i="2"/>
  <c r="AE35" i="2"/>
  <c r="AO35" i="2"/>
  <c r="AT34" i="2"/>
  <c r="AJ34" i="2"/>
  <c r="AL34" i="2"/>
  <c r="AB34" i="2"/>
  <c r="AH33" i="2"/>
  <c r="AR33" i="2"/>
  <c r="AO32" i="2"/>
  <c r="AE32" i="2"/>
  <c r="AM31" i="2"/>
  <c r="AC31" i="2"/>
  <c r="AH30" i="2"/>
  <c r="AR30" i="2"/>
  <c r="AF29" i="2"/>
  <c r="AP29" i="2"/>
  <c r="AC28" i="2"/>
  <c r="AM28" i="2"/>
  <c r="AB25" i="2"/>
  <c r="AG22" i="2"/>
  <c r="AI23" i="2"/>
  <c r="AI22" i="2"/>
  <c r="AG23" i="2"/>
  <c r="AF22" i="2"/>
  <c r="AF18" i="2"/>
  <c r="AF23" i="2"/>
  <c r="AJ18" i="2"/>
  <c r="AI18" i="2"/>
  <c r="AG18" i="2"/>
  <c r="AH23" i="2"/>
  <c r="AH22" i="2"/>
  <c r="AH18" i="2"/>
  <c r="AJ23" i="2"/>
  <c r="AJ22" i="2"/>
  <c r="AE18" i="2"/>
  <c r="AE22" i="2"/>
  <c r="AE23" i="2"/>
  <c r="AD22" i="2"/>
  <c r="AD23" i="2"/>
  <c r="AD18" i="2"/>
  <c r="AC18" i="2"/>
  <c r="AC22" i="2"/>
  <c r="AB18" i="2"/>
  <c r="AC23" i="2"/>
  <c r="AB22" i="2"/>
  <c r="AB23" i="2"/>
  <c r="AQ22" i="2"/>
  <c r="AO18" i="2"/>
  <c r="AS23" i="2"/>
  <c r="AS22" i="2"/>
  <c r="AM18" i="2"/>
  <c r="AQ23" i="2"/>
  <c r="AO22" i="2"/>
  <c r="AP22" i="2"/>
  <c r="AP18" i="2"/>
  <c r="AP23" i="2"/>
  <c r="AM22" i="2"/>
  <c r="AL18" i="2"/>
  <c r="AT18" i="2"/>
  <c r="AO23" i="2"/>
  <c r="AN22" i="2"/>
  <c r="AS18" i="2"/>
  <c r="AM23" i="2"/>
  <c r="AN23" i="2"/>
  <c r="AL22" i="2"/>
  <c r="AQ18" i="2"/>
  <c r="AR23" i="2"/>
  <c r="AR22" i="2"/>
  <c r="AR18" i="2"/>
  <c r="AT23" i="2"/>
  <c r="AT22" i="2"/>
  <c r="AN18" i="2"/>
  <c r="AL23" i="2"/>
  <c r="AN25" i="2"/>
  <c r="AM25" i="2"/>
  <c r="AT25" i="2"/>
  <c r="AL25" i="2"/>
  <c r="AS25" i="2"/>
  <c r="AR25" i="2"/>
  <c r="AQ25" i="2"/>
  <c r="AP25" i="2"/>
  <c r="AO25" i="2"/>
  <c r="B12" i="2"/>
  <c r="B26" i="2"/>
  <c r="B365" i="2"/>
  <c r="B345" i="2"/>
  <c r="B313" i="2"/>
  <c r="B281" i="2"/>
  <c r="B253" i="2"/>
  <c r="B237" i="2"/>
  <c r="B221" i="2"/>
  <c r="B225" i="2"/>
  <c r="B353" i="2"/>
  <c r="B321" i="2"/>
  <c r="B293" i="2"/>
  <c r="B357" i="2"/>
  <c r="B329" i="2"/>
  <c r="B297" i="2"/>
  <c r="B265" i="2"/>
  <c r="B245" i="2"/>
  <c r="B229" i="2"/>
  <c r="B213" i="2"/>
  <c r="B289" i="2"/>
  <c r="B241" i="2"/>
  <c r="B325" i="2"/>
  <c r="B261" i="2"/>
  <c r="B333" i="2"/>
  <c r="B301" i="2"/>
  <c r="B269" i="2"/>
  <c r="W12" i="2"/>
  <c r="C13" i="2"/>
  <c r="D13" i="2"/>
  <c r="E13" i="2"/>
  <c r="F13" i="2"/>
  <c r="G13" i="2"/>
  <c r="J13" i="2"/>
  <c r="K13" i="2"/>
  <c r="L13" i="2"/>
  <c r="M13" i="2"/>
  <c r="W13" i="2"/>
  <c r="C14" i="2"/>
  <c r="D14" i="2"/>
  <c r="E14" i="2"/>
  <c r="F14" i="2"/>
  <c r="G14" i="2"/>
  <c r="J14" i="2"/>
  <c r="K14" i="2"/>
  <c r="L14" i="2"/>
  <c r="M14" i="2"/>
  <c r="W14" i="2"/>
  <c r="C15" i="2"/>
  <c r="D15" i="2"/>
  <c r="E15" i="2"/>
  <c r="F15" i="2"/>
  <c r="G15" i="2"/>
  <c r="J15" i="2"/>
  <c r="K15" i="2"/>
  <c r="L15" i="2"/>
  <c r="M15" i="2"/>
  <c r="W15" i="2"/>
  <c r="C16" i="2"/>
  <c r="D16" i="2"/>
  <c r="E16" i="2"/>
  <c r="F16" i="2"/>
  <c r="G16" i="2"/>
  <c r="W16" i="2"/>
  <c r="U3" i="3"/>
  <c r="T3" i="3"/>
  <c r="S3" i="3"/>
  <c r="R3" i="3"/>
  <c r="Q3" i="3"/>
  <c r="P3" i="3"/>
  <c r="O3" i="3"/>
  <c r="N3" i="3"/>
  <c r="M3" i="3"/>
  <c r="R22" i="13"/>
  <c r="Q22" i="13"/>
  <c r="A22" i="13"/>
  <c r="R21" i="13"/>
  <c r="Q21" i="13"/>
  <c r="A21" i="13"/>
  <c r="R20" i="13"/>
  <c r="Q20" i="13"/>
  <c r="A20" i="13"/>
  <c r="R19" i="13"/>
  <c r="Q19" i="13"/>
  <c r="A19" i="13"/>
  <c r="R18" i="13"/>
  <c r="Q18" i="13"/>
  <c r="A18" i="13"/>
  <c r="R17" i="13"/>
  <c r="Q17" i="13"/>
  <c r="A17" i="13"/>
  <c r="R16" i="13"/>
  <c r="Q16" i="13"/>
  <c r="A16" i="13"/>
  <c r="R15" i="13"/>
  <c r="Q15" i="13"/>
  <c r="A15" i="13"/>
  <c r="R14" i="13"/>
  <c r="Q14" i="13"/>
  <c r="A14" i="13"/>
  <c r="R13" i="13"/>
  <c r="Q13" i="13"/>
  <c r="A13" i="13"/>
  <c r="R12" i="13"/>
  <c r="Q12" i="13"/>
  <c r="A12" i="13"/>
  <c r="R11" i="13"/>
  <c r="Q11" i="13"/>
  <c r="A11" i="13"/>
  <c r="R10" i="13"/>
  <c r="Q10" i="13"/>
  <c r="A10" i="13"/>
  <c r="R9" i="13"/>
  <c r="Q9" i="13"/>
  <c r="A9" i="13"/>
  <c r="R8" i="13"/>
  <c r="Q8" i="13"/>
  <c r="A8" i="13"/>
  <c r="R7" i="13"/>
  <c r="Q7" i="13"/>
  <c r="A7" i="13"/>
  <c r="R6" i="13"/>
  <c r="Q6" i="13"/>
  <c r="A6" i="13"/>
  <c r="R5" i="13"/>
  <c r="Q5" i="13"/>
  <c r="A5" i="13"/>
  <c r="R4" i="13"/>
  <c r="Q4" i="13"/>
  <c r="A4" i="13"/>
  <c r="R3" i="13"/>
  <c r="Q3" i="13"/>
  <c r="A3" i="13"/>
  <c r="R2" i="13"/>
  <c r="Q2" i="13"/>
  <c r="A2" i="13"/>
  <c r="R22" i="12"/>
  <c r="Q22" i="12"/>
  <c r="A22" i="12"/>
  <c r="R21" i="12"/>
  <c r="Q21" i="12"/>
  <c r="A21" i="12"/>
  <c r="R20" i="12"/>
  <c r="Q20" i="12"/>
  <c r="A20" i="12"/>
  <c r="R19" i="12"/>
  <c r="Q19" i="12"/>
  <c r="A19" i="12"/>
  <c r="R18" i="12"/>
  <c r="Q18" i="12"/>
  <c r="A18" i="12"/>
  <c r="R17" i="12"/>
  <c r="Q17" i="12"/>
  <c r="A17" i="12"/>
  <c r="R16" i="12"/>
  <c r="Q16" i="12"/>
  <c r="A16" i="12"/>
  <c r="R15" i="12"/>
  <c r="Q15" i="12"/>
  <c r="A15" i="12"/>
  <c r="R14" i="12"/>
  <c r="Q14" i="12"/>
  <c r="A14" i="12"/>
  <c r="R13" i="12"/>
  <c r="Q13" i="12"/>
  <c r="A13" i="12"/>
  <c r="R12" i="12"/>
  <c r="Q12" i="12"/>
  <c r="A12" i="12"/>
  <c r="R11" i="12"/>
  <c r="Q11" i="12"/>
  <c r="A11" i="12"/>
  <c r="R10" i="12"/>
  <c r="Q10" i="12"/>
  <c r="A10" i="12"/>
  <c r="R9" i="12"/>
  <c r="Q9" i="12"/>
  <c r="A9" i="12"/>
  <c r="R8" i="12"/>
  <c r="Q8" i="12"/>
  <c r="A8" i="12"/>
  <c r="R7" i="12"/>
  <c r="Q7" i="12"/>
  <c r="A7" i="12"/>
  <c r="R6" i="12"/>
  <c r="Q6" i="12"/>
  <c r="A6" i="12"/>
  <c r="R5" i="12"/>
  <c r="Q5" i="12"/>
  <c r="A5" i="12"/>
  <c r="R4" i="12"/>
  <c r="Q4" i="12"/>
  <c r="A4" i="12"/>
  <c r="R3" i="12"/>
  <c r="Q3" i="12"/>
  <c r="A3" i="12"/>
  <c r="R2" i="12"/>
  <c r="Q2" i="12"/>
  <c r="A2" i="12"/>
  <c r="R22" i="11"/>
  <c r="Q22" i="11"/>
  <c r="A22" i="11"/>
  <c r="R21" i="11"/>
  <c r="Q21" i="11"/>
  <c r="A21" i="11"/>
  <c r="R20" i="11"/>
  <c r="Q20" i="11"/>
  <c r="A20" i="11"/>
  <c r="R19" i="11"/>
  <c r="Q19" i="11"/>
  <c r="A19" i="11"/>
  <c r="R18" i="11"/>
  <c r="Q18" i="11"/>
  <c r="A18" i="11"/>
  <c r="R17" i="11"/>
  <c r="Q17" i="11"/>
  <c r="A17" i="11"/>
  <c r="R16" i="11"/>
  <c r="Q16" i="11"/>
  <c r="A16" i="11"/>
  <c r="R15" i="11"/>
  <c r="Q15" i="11"/>
  <c r="A15" i="11"/>
  <c r="R14" i="11"/>
  <c r="Q14" i="11"/>
  <c r="A14" i="11"/>
  <c r="R13" i="11"/>
  <c r="Q13" i="11"/>
  <c r="A13" i="11"/>
  <c r="R12" i="11"/>
  <c r="Q12" i="11"/>
  <c r="A12" i="11"/>
  <c r="R11" i="11"/>
  <c r="Q11" i="11"/>
  <c r="A11" i="11"/>
  <c r="R10" i="11"/>
  <c r="Q10" i="11"/>
  <c r="A10" i="11"/>
  <c r="R9" i="11"/>
  <c r="Q9" i="11"/>
  <c r="A9" i="11"/>
  <c r="R8" i="11"/>
  <c r="Q8" i="11"/>
  <c r="A8" i="11"/>
  <c r="R7" i="11"/>
  <c r="Q7" i="11"/>
  <c r="A7" i="11"/>
  <c r="R6" i="11"/>
  <c r="Q6" i="11"/>
  <c r="A6" i="11"/>
  <c r="R5" i="11"/>
  <c r="Q5" i="11"/>
  <c r="A5" i="11"/>
  <c r="R4" i="11"/>
  <c r="Q4" i="11"/>
  <c r="A4" i="11"/>
  <c r="R3" i="11"/>
  <c r="Q3" i="11"/>
  <c r="A3" i="11"/>
  <c r="R2" i="11"/>
  <c r="Q2" i="11"/>
  <c r="A2" i="11"/>
  <c r="R22" i="10"/>
  <c r="Q22" i="10"/>
  <c r="A22" i="10"/>
  <c r="R21" i="10"/>
  <c r="Q21" i="10"/>
  <c r="A21" i="10"/>
  <c r="R20" i="10"/>
  <c r="Q20" i="10"/>
  <c r="A20" i="10"/>
  <c r="R19" i="10"/>
  <c r="Q19" i="10"/>
  <c r="A19" i="10"/>
  <c r="R18" i="10"/>
  <c r="Q18" i="10"/>
  <c r="A18" i="10"/>
  <c r="R17" i="10"/>
  <c r="Q17" i="10"/>
  <c r="A17" i="10"/>
  <c r="R16" i="10"/>
  <c r="Q16" i="10"/>
  <c r="A16" i="10"/>
  <c r="R15" i="10"/>
  <c r="Q15" i="10"/>
  <c r="A15" i="10"/>
  <c r="R14" i="10"/>
  <c r="Q14" i="10"/>
  <c r="A14" i="10"/>
  <c r="R13" i="10"/>
  <c r="Q13" i="10"/>
  <c r="A13" i="10"/>
  <c r="R12" i="10"/>
  <c r="Q12" i="10"/>
  <c r="A12" i="10"/>
  <c r="R11" i="10"/>
  <c r="Q11" i="10"/>
  <c r="A11" i="10"/>
  <c r="R10" i="10"/>
  <c r="Q10" i="10"/>
  <c r="A10" i="10"/>
  <c r="R9" i="10"/>
  <c r="Q9" i="10"/>
  <c r="A9" i="10"/>
  <c r="R8" i="10"/>
  <c r="Q8" i="10"/>
  <c r="A8" i="10"/>
  <c r="R7" i="10"/>
  <c r="Q7" i="10"/>
  <c r="A7" i="10"/>
  <c r="R6" i="10"/>
  <c r="Q6" i="10"/>
  <c r="A6" i="10"/>
  <c r="R5" i="10"/>
  <c r="Q5" i="10"/>
  <c r="A5" i="10"/>
  <c r="R4" i="10"/>
  <c r="Q4" i="10"/>
  <c r="A4" i="10"/>
  <c r="R3" i="10"/>
  <c r="Q3" i="10"/>
  <c r="A3" i="10"/>
  <c r="R2" i="10"/>
  <c r="Q2" i="10"/>
  <c r="A2" i="10"/>
  <c r="R22" i="9"/>
  <c r="Q22" i="9"/>
  <c r="A22" i="9"/>
  <c r="R21" i="9"/>
  <c r="Q21" i="9"/>
  <c r="A21" i="9"/>
  <c r="R20" i="9"/>
  <c r="Q20" i="9"/>
  <c r="A20" i="9"/>
  <c r="R19" i="9"/>
  <c r="Q19" i="9"/>
  <c r="A19" i="9"/>
  <c r="R18" i="9"/>
  <c r="Q18" i="9"/>
  <c r="A18" i="9"/>
  <c r="R17" i="9"/>
  <c r="Q17" i="9"/>
  <c r="A17" i="9"/>
  <c r="R16" i="9"/>
  <c r="Q16" i="9"/>
  <c r="A16" i="9"/>
  <c r="R15" i="9"/>
  <c r="Q15" i="9"/>
  <c r="A15" i="9"/>
  <c r="R14" i="9"/>
  <c r="Q14" i="9"/>
  <c r="A14" i="9"/>
  <c r="R13" i="9"/>
  <c r="Q13" i="9"/>
  <c r="A13" i="9"/>
  <c r="R12" i="9"/>
  <c r="Q12" i="9"/>
  <c r="A12" i="9"/>
  <c r="R11" i="9"/>
  <c r="Q11" i="9"/>
  <c r="A11" i="9"/>
  <c r="R10" i="9"/>
  <c r="Q10" i="9"/>
  <c r="A10" i="9"/>
  <c r="R9" i="9"/>
  <c r="Q9" i="9"/>
  <c r="A9" i="9"/>
  <c r="R8" i="9"/>
  <c r="Q8" i="9"/>
  <c r="A8" i="9"/>
  <c r="R7" i="9"/>
  <c r="Q7" i="9"/>
  <c r="A7" i="9"/>
  <c r="R6" i="9"/>
  <c r="Q6" i="9"/>
  <c r="A6" i="9"/>
  <c r="R5" i="9"/>
  <c r="Q5" i="9"/>
  <c r="A5" i="9"/>
  <c r="R4" i="9"/>
  <c r="Q4" i="9"/>
  <c r="A4" i="9"/>
  <c r="R3" i="9"/>
  <c r="Q3" i="9"/>
  <c r="A3" i="9"/>
  <c r="R2" i="9"/>
  <c r="Q2" i="9"/>
  <c r="A2" i="9"/>
  <c r="R22" i="8"/>
  <c r="Q22" i="8"/>
  <c r="A22" i="8"/>
  <c r="R21" i="8"/>
  <c r="Q21" i="8"/>
  <c r="A21" i="8"/>
  <c r="R20" i="8"/>
  <c r="Q20" i="8"/>
  <c r="A20" i="8"/>
  <c r="R19" i="8"/>
  <c r="Q19" i="8"/>
  <c r="A19" i="8"/>
  <c r="R18" i="8"/>
  <c r="Q18" i="8"/>
  <c r="A18" i="8"/>
  <c r="R17" i="8"/>
  <c r="Q17" i="8"/>
  <c r="A17" i="8"/>
  <c r="R16" i="8"/>
  <c r="Q16" i="8"/>
  <c r="A16" i="8"/>
  <c r="R15" i="8"/>
  <c r="Q15" i="8"/>
  <c r="A15" i="8"/>
  <c r="R14" i="8"/>
  <c r="Q14" i="8"/>
  <c r="A14" i="8"/>
  <c r="R13" i="8"/>
  <c r="Q13" i="8"/>
  <c r="A13" i="8"/>
  <c r="R12" i="8"/>
  <c r="Q12" i="8"/>
  <c r="A12" i="8"/>
  <c r="R11" i="8"/>
  <c r="Q11" i="8"/>
  <c r="A11" i="8"/>
  <c r="R10" i="8"/>
  <c r="Q10" i="8"/>
  <c r="A10" i="8"/>
  <c r="R9" i="8"/>
  <c r="Q9" i="8"/>
  <c r="A9" i="8"/>
  <c r="R8" i="8"/>
  <c r="Q8" i="8"/>
  <c r="A8" i="8"/>
  <c r="R7" i="8"/>
  <c r="Q7" i="8"/>
  <c r="A7" i="8"/>
  <c r="R6" i="8"/>
  <c r="Q6" i="8"/>
  <c r="A6" i="8"/>
  <c r="R5" i="8"/>
  <c r="Q5" i="8"/>
  <c r="A5" i="8"/>
  <c r="R4" i="8"/>
  <c r="Q4" i="8"/>
  <c r="A4" i="8"/>
  <c r="R3" i="8"/>
  <c r="Q3" i="8"/>
  <c r="A3" i="8"/>
  <c r="R2" i="8"/>
  <c r="Q2" i="8"/>
  <c r="A2" i="8"/>
  <c r="R22" i="7"/>
  <c r="Q22" i="7"/>
  <c r="A22" i="7"/>
  <c r="R21" i="7"/>
  <c r="Q21" i="7"/>
  <c r="A21" i="7"/>
  <c r="R20" i="7"/>
  <c r="Q20" i="7"/>
  <c r="A20" i="7"/>
  <c r="R19" i="7"/>
  <c r="Q19" i="7"/>
  <c r="A19" i="7"/>
  <c r="R18" i="7"/>
  <c r="Q18" i="7"/>
  <c r="A18" i="7"/>
  <c r="R17" i="7"/>
  <c r="Q17" i="7"/>
  <c r="A17" i="7"/>
  <c r="R16" i="7"/>
  <c r="Q16" i="7"/>
  <c r="A16" i="7"/>
  <c r="R15" i="7"/>
  <c r="Q15" i="7"/>
  <c r="A15" i="7"/>
  <c r="R14" i="7"/>
  <c r="Q14" i="7"/>
  <c r="A14" i="7"/>
  <c r="R13" i="7"/>
  <c r="Q13" i="7"/>
  <c r="A13" i="7"/>
  <c r="R12" i="7"/>
  <c r="Q12" i="7"/>
  <c r="A12" i="7"/>
  <c r="R11" i="7"/>
  <c r="Q11" i="7"/>
  <c r="A11" i="7"/>
  <c r="R10" i="7"/>
  <c r="Q10" i="7"/>
  <c r="A10" i="7"/>
  <c r="R9" i="7"/>
  <c r="Q9" i="7"/>
  <c r="A9" i="7"/>
  <c r="R8" i="7"/>
  <c r="Q8" i="7"/>
  <c r="A8" i="7"/>
  <c r="R7" i="7"/>
  <c r="Q7" i="7"/>
  <c r="A7" i="7"/>
  <c r="R6" i="7"/>
  <c r="Q6" i="7"/>
  <c r="A6" i="7"/>
  <c r="R5" i="7"/>
  <c r="Q5" i="7"/>
  <c r="A5" i="7"/>
  <c r="R4" i="7"/>
  <c r="Q4" i="7"/>
  <c r="A4" i="7"/>
  <c r="R3" i="7"/>
  <c r="Q3" i="7"/>
  <c r="A3" i="7"/>
  <c r="R2" i="7"/>
  <c r="Q2" i="7"/>
  <c r="A2" i="7"/>
  <c r="R22" i="6"/>
  <c r="Q22" i="6"/>
  <c r="A22" i="6"/>
  <c r="R21" i="6"/>
  <c r="Q21" i="6"/>
  <c r="A21" i="6"/>
  <c r="R20" i="6"/>
  <c r="Q20" i="6"/>
  <c r="A20" i="6"/>
  <c r="R19" i="6"/>
  <c r="Q19" i="6"/>
  <c r="A19" i="6"/>
  <c r="R18" i="6"/>
  <c r="Q18" i="6"/>
  <c r="A18" i="6"/>
  <c r="R17" i="6"/>
  <c r="Q17" i="6"/>
  <c r="A17" i="6"/>
  <c r="R16" i="6"/>
  <c r="Q16" i="6"/>
  <c r="A16" i="6"/>
  <c r="R15" i="6"/>
  <c r="Q15" i="6"/>
  <c r="A15" i="6"/>
  <c r="R14" i="6"/>
  <c r="Q14" i="6"/>
  <c r="A14" i="6"/>
  <c r="R13" i="6"/>
  <c r="Q13" i="6"/>
  <c r="A13" i="6"/>
  <c r="R12" i="6"/>
  <c r="Q12" i="6"/>
  <c r="A12" i="6"/>
  <c r="R11" i="6"/>
  <c r="Q11" i="6"/>
  <c r="A11" i="6"/>
  <c r="R10" i="6"/>
  <c r="Q10" i="6"/>
  <c r="A10" i="6"/>
  <c r="R9" i="6"/>
  <c r="Q9" i="6"/>
  <c r="A9" i="6"/>
  <c r="R8" i="6"/>
  <c r="Q8" i="6"/>
  <c r="A8" i="6"/>
  <c r="R7" i="6"/>
  <c r="Q7" i="6"/>
  <c r="A7" i="6"/>
  <c r="R6" i="6"/>
  <c r="Q6" i="6"/>
  <c r="A6" i="6"/>
  <c r="R5" i="6"/>
  <c r="Q5" i="6"/>
  <c r="A5" i="6"/>
  <c r="R4" i="6"/>
  <c r="Q4" i="6"/>
  <c r="A4" i="6"/>
  <c r="R3" i="6"/>
  <c r="Q3" i="6"/>
  <c r="A3" i="6"/>
  <c r="R2" i="6"/>
  <c r="Q2" i="6"/>
  <c r="A2" i="6"/>
  <c r="R22" i="5"/>
  <c r="Q22" i="5"/>
  <c r="A22" i="5"/>
  <c r="R21" i="5"/>
  <c r="Q21" i="5"/>
  <c r="A21" i="5"/>
  <c r="R20" i="5"/>
  <c r="Q20" i="5"/>
  <c r="A20" i="5"/>
  <c r="R19" i="5"/>
  <c r="Q19" i="5"/>
  <c r="A19" i="5"/>
  <c r="R18" i="5"/>
  <c r="Q18" i="5"/>
  <c r="A18" i="5"/>
  <c r="R17" i="5"/>
  <c r="Q17" i="5"/>
  <c r="A17" i="5"/>
  <c r="R16" i="5"/>
  <c r="Q16" i="5"/>
  <c r="A16" i="5"/>
  <c r="R15" i="5"/>
  <c r="Q15" i="5"/>
  <c r="A15" i="5"/>
  <c r="R14" i="5"/>
  <c r="Q14" i="5"/>
  <c r="A14" i="5"/>
  <c r="R13" i="5"/>
  <c r="Q13" i="5"/>
  <c r="A13" i="5"/>
  <c r="R12" i="5"/>
  <c r="Q12" i="5"/>
  <c r="A12" i="5"/>
  <c r="R11" i="5"/>
  <c r="Q11" i="5"/>
  <c r="A11" i="5"/>
  <c r="R10" i="5"/>
  <c r="Q10" i="5"/>
  <c r="A10" i="5"/>
  <c r="R9" i="5"/>
  <c r="Q9" i="5"/>
  <c r="A9" i="5"/>
  <c r="R8" i="5"/>
  <c r="Q8" i="5"/>
  <c r="A8" i="5"/>
  <c r="R7" i="5"/>
  <c r="Q7" i="5"/>
  <c r="A7" i="5"/>
  <c r="R6" i="5"/>
  <c r="Q6" i="5"/>
  <c r="A6" i="5"/>
  <c r="R5" i="5"/>
  <c r="Q5" i="5"/>
  <c r="A5" i="5"/>
  <c r="R4" i="5"/>
  <c r="Q4" i="5"/>
  <c r="A4" i="5"/>
  <c r="R3" i="5"/>
  <c r="Q3" i="5"/>
  <c r="A3" i="5"/>
  <c r="R2" i="5"/>
  <c r="Q2" i="5"/>
  <c r="A2" i="5"/>
  <c r="R22" i="4"/>
  <c r="Q22" i="4"/>
  <c r="A22" i="4"/>
  <c r="R21" i="4"/>
  <c r="Q21" i="4"/>
  <c r="A21" i="4"/>
  <c r="R20" i="4"/>
  <c r="Q20" i="4"/>
  <c r="A20" i="4"/>
  <c r="R19" i="4"/>
  <c r="Q19" i="4"/>
  <c r="A19" i="4"/>
  <c r="R18" i="4"/>
  <c r="Q18" i="4"/>
  <c r="A18" i="4"/>
  <c r="R17" i="4"/>
  <c r="Q17" i="4"/>
  <c r="A17" i="4"/>
  <c r="R16" i="4"/>
  <c r="Q16" i="4"/>
  <c r="A16" i="4"/>
  <c r="R15" i="4"/>
  <c r="Q15" i="4"/>
  <c r="A15" i="4"/>
  <c r="R14" i="4"/>
  <c r="Q14" i="4"/>
  <c r="A14" i="4"/>
  <c r="R13" i="4"/>
  <c r="Q13" i="4"/>
  <c r="A13" i="4"/>
  <c r="R12" i="4"/>
  <c r="Q12" i="4"/>
  <c r="A12" i="4"/>
  <c r="R11" i="4"/>
  <c r="Q11" i="4"/>
  <c r="A11" i="4"/>
  <c r="R10" i="4"/>
  <c r="Q10" i="4"/>
  <c r="A10" i="4"/>
  <c r="R9" i="4"/>
  <c r="Q9" i="4"/>
  <c r="A9" i="4"/>
  <c r="R8" i="4"/>
  <c r="Q8" i="4"/>
  <c r="A8" i="4"/>
  <c r="R7" i="4"/>
  <c r="Q7" i="4"/>
  <c r="A7" i="4"/>
  <c r="R6" i="4"/>
  <c r="Q6" i="4"/>
  <c r="A6" i="4"/>
  <c r="R5" i="4"/>
  <c r="Q5" i="4"/>
  <c r="A5" i="4"/>
  <c r="R4" i="4"/>
  <c r="Q4" i="4"/>
  <c r="A4" i="4"/>
  <c r="R3" i="4"/>
  <c r="Q3" i="4"/>
  <c r="A3" i="4"/>
  <c r="R2" i="4"/>
  <c r="Q2" i="4"/>
  <c r="A2" i="4"/>
  <c r="U1" i="3"/>
  <c r="O1" i="3"/>
  <c r="I1" i="3"/>
  <c r="G1" i="3"/>
  <c r="D1" i="3"/>
  <c r="W11" i="2"/>
  <c r="M11" i="2"/>
  <c r="L11" i="2"/>
  <c r="K11" i="2"/>
  <c r="J11" i="2"/>
  <c r="G11" i="2"/>
  <c r="F11" i="2"/>
  <c r="E11" i="2"/>
  <c r="D11" i="2"/>
  <c r="C11" i="2"/>
  <c r="W10" i="2"/>
  <c r="M10" i="2"/>
  <c r="L10" i="2"/>
  <c r="K10" i="2"/>
  <c r="J10" i="2"/>
  <c r="G10" i="2"/>
  <c r="F10" i="2"/>
  <c r="E10" i="2"/>
  <c r="D10" i="2"/>
  <c r="C10" i="2"/>
  <c r="W9" i="2"/>
  <c r="M9" i="2"/>
  <c r="L9" i="2"/>
  <c r="K9" i="2"/>
  <c r="J9" i="2"/>
  <c r="G9" i="2"/>
  <c r="F9" i="2"/>
  <c r="E9" i="2"/>
  <c r="D9" i="2"/>
  <c r="C9" i="2"/>
  <c r="W8" i="2"/>
  <c r="M8" i="2"/>
  <c r="L8" i="2"/>
  <c r="K8" i="2"/>
  <c r="J8" i="2"/>
  <c r="I3" i="3" s="1"/>
  <c r="H3" i="3"/>
  <c r="G3" i="3"/>
  <c r="G8" i="2"/>
  <c r="F3" i="3" s="1"/>
  <c r="F8" i="2"/>
  <c r="E8" i="2"/>
  <c r="D8" i="2"/>
  <c r="C8" i="2"/>
  <c r="W7" i="2"/>
  <c r="M7" i="2"/>
  <c r="L7" i="2"/>
  <c r="K7" i="2"/>
  <c r="J7" i="2"/>
  <c r="G7" i="2"/>
  <c r="F7" i="2"/>
  <c r="E7" i="2"/>
  <c r="D7" i="2"/>
  <c r="C7" i="2"/>
  <c r="W6" i="2"/>
  <c r="M6" i="2"/>
  <c r="L6" i="2"/>
  <c r="K6" i="2"/>
  <c r="J6" i="2"/>
  <c r="G6" i="2"/>
  <c r="F6" i="2"/>
  <c r="E6" i="2"/>
  <c r="D6" i="2"/>
  <c r="C6" i="2"/>
  <c r="W5" i="2"/>
  <c r="M5" i="2"/>
  <c r="L5" i="2"/>
  <c r="K5" i="2"/>
  <c r="J5" i="2"/>
  <c r="G5" i="2"/>
  <c r="F5" i="2"/>
  <c r="E5" i="2"/>
  <c r="D5" i="2"/>
  <c r="C5" i="2"/>
  <c r="W4" i="2"/>
  <c r="M4" i="2"/>
  <c r="L4" i="2"/>
  <c r="K4" i="2"/>
  <c r="J4" i="2"/>
  <c r="G4" i="2"/>
  <c r="F4" i="2"/>
  <c r="E4" i="2"/>
  <c r="D4" i="2"/>
  <c r="C4" i="2"/>
  <c r="B3" i="3" s="1"/>
  <c r="W3" i="2"/>
  <c r="M3" i="2"/>
  <c r="L3" i="2"/>
  <c r="K3" i="2"/>
  <c r="J3" i="2"/>
  <c r="G3" i="2"/>
  <c r="F3" i="2"/>
  <c r="E3" i="2"/>
  <c r="D3" i="2"/>
  <c r="C3" i="2"/>
  <c r="V1" i="2"/>
  <c r="P1" i="2"/>
  <c r="J1" i="2"/>
  <c r="H1" i="2"/>
  <c r="E1" i="2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P12" i="2"/>
  <c r="P28" i="2"/>
  <c r="X28" i="2" s="1"/>
  <c r="O27" i="2"/>
  <c r="Q24" i="2"/>
  <c r="N24" i="2"/>
  <c r="N27" i="2"/>
  <c r="S24" i="2"/>
  <c r="S27" i="2"/>
  <c r="Q27" i="2"/>
  <c r="P27" i="2"/>
  <c r="T27" i="2"/>
  <c r="O24" i="2"/>
  <c r="V27" i="2"/>
  <c r="V24" i="2"/>
  <c r="T24" i="2"/>
  <c r="R27" i="2"/>
  <c r="U27" i="2"/>
  <c r="U24" i="2"/>
  <c r="V12" i="2"/>
  <c r="E3" i="3" l="1"/>
  <c r="J3" i="3"/>
  <c r="C3" i="3"/>
  <c r="K3" i="3"/>
  <c r="D3" i="3"/>
  <c r="L3" i="3"/>
  <c r="X18" i="2"/>
  <c r="X27" i="2"/>
  <c r="B6" i="2"/>
  <c r="B10" i="2"/>
  <c r="B14" i="2"/>
  <c r="AD12" i="2"/>
  <c r="B15" i="2"/>
  <c r="B13" i="2"/>
  <c r="B7" i="2"/>
  <c r="AD28" i="2"/>
  <c r="AN28" i="2"/>
  <c r="AI27" i="2"/>
  <c r="AJ24" i="2"/>
  <c r="AH27" i="2"/>
  <c r="AG27" i="2"/>
  <c r="AJ12" i="2"/>
  <c r="AF27" i="2"/>
  <c r="AG24" i="2"/>
  <c r="AH24" i="2"/>
  <c r="AJ27" i="2"/>
  <c r="AI24" i="2"/>
  <c r="AE24" i="2"/>
  <c r="AD27" i="2"/>
  <c r="AE27" i="2"/>
  <c r="AB24" i="2"/>
  <c r="AC24" i="2"/>
  <c r="AC27" i="2"/>
  <c r="AB27" i="2"/>
  <c r="AL24" i="2"/>
  <c r="AS27" i="2"/>
  <c r="AT24" i="2"/>
  <c r="AR27" i="2"/>
  <c r="AM24" i="2"/>
  <c r="AQ27" i="2"/>
  <c r="AT12" i="2"/>
  <c r="AO24" i="2"/>
  <c r="AP27" i="2"/>
  <c r="AN27" i="2"/>
  <c r="AO27" i="2"/>
  <c r="AQ24" i="2"/>
  <c r="AM27" i="2"/>
  <c r="AR24" i="2"/>
  <c r="AT27" i="2"/>
  <c r="AS24" i="2"/>
  <c r="AL27" i="2"/>
  <c r="AN12" i="2"/>
  <c r="B16" i="2"/>
  <c r="B3" i="2"/>
  <c r="B4" i="2"/>
  <c r="B5" i="2"/>
  <c r="B8" i="2"/>
  <c r="B9" i="2"/>
  <c r="B11" i="2"/>
  <c r="U12" i="2"/>
  <c r="R13" i="2"/>
  <c r="P26" i="2"/>
  <c r="S26" i="2"/>
  <c r="N26" i="2"/>
  <c r="R12" i="2"/>
  <c r="O7" i="2"/>
  <c r="V7" i="2"/>
  <c r="R26" i="2"/>
  <c r="Q7" i="2"/>
  <c r="S12" i="2"/>
  <c r="Q13" i="2"/>
  <c r="T7" i="2"/>
  <c r="U6" i="2"/>
  <c r="S13" i="2"/>
  <c r="U14" i="2"/>
  <c r="N13" i="2"/>
  <c r="P24" i="2"/>
  <c r="P13" i="2"/>
  <c r="O26" i="2"/>
  <c r="O13" i="2"/>
  <c r="T26" i="2"/>
  <c r="R24" i="2"/>
  <c r="N12" i="2"/>
  <c r="Q12" i="2"/>
  <c r="U7" i="2"/>
  <c r="Q26" i="2"/>
  <c r="U26" i="2"/>
  <c r="T10" i="2"/>
  <c r="V26" i="2"/>
  <c r="R14" i="2"/>
  <c r="O6" i="2"/>
  <c r="T12" i="2"/>
  <c r="R7" i="2"/>
  <c r="Q6" i="2"/>
  <c r="S7" i="2"/>
  <c r="O12" i="2"/>
  <c r="T13" i="2"/>
  <c r="N14" i="2"/>
  <c r="U13" i="2"/>
  <c r="P14" i="2"/>
  <c r="N7" i="2"/>
  <c r="S6" i="2"/>
  <c r="V11" i="2"/>
  <c r="V14" i="2"/>
  <c r="V13" i="2"/>
  <c r="P7" i="2"/>
  <c r="P6" i="2"/>
  <c r="R6" i="2"/>
  <c r="X24" i="2" l="1"/>
  <c r="X26" i="2"/>
  <c r="AE12" i="2"/>
  <c r="AO12" i="2"/>
  <c r="AF24" i="2"/>
  <c r="AP24" i="2"/>
  <c r="AD24" i="2"/>
  <c r="AN24" i="2"/>
  <c r="AS12" i="2"/>
  <c r="AI12" i="2"/>
  <c r="AG7" i="2"/>
  <c r="AQ7" i="2"/>
  <c r="AP7" i="2"/>
  <c r="AF7" i="2"/>
  <c r="AB7" i="2"/>
  <c r="AL7" i="2"/>
  <c r="AD7" i="2"/>
  <c r="AN7" i="2"/>
  <c r="AN13" i="2"/>
  <c r="AD13" i="2"/>
  <c r="AP13" i="2"/>
  <c r="AF13" i="2"/>
  <c r="AG13" i="2"/>
  <c r="AQ13" i="2"/>
  <c r="AR13" i="2"/>
  <c r="AH13" i="2"/>
  <c r="AF12" i="2"/>
  <c r="AJ26" i="2"/>
  <c r="AJ7" i="2"/>
  <c r="AJ13" i="2"/>
  <c r="AI6" i="2"/>
  <c r="AH26" i="2"/>
  <c r="AJ14" i="2"/>
  <c r="AH10" i="2"/>
  <c r="AI26" i="2"/>
  <c r="AI7" i="2"/>
  <c r="AG26" i="2"/>
  <c r="AI14" i="2"/>
  <c r="AF6" i="2"/>
  <c r="AG12" i="2"/>
  <c r="AF26" i="2"/>
  <c r="AG6" i="2"/>
  <c r="AI13" i="2"/>
  <c r="AH7" i="2"/>
  <c r="AH12" i="2"/>
  <c r="AF14" i="2"/>
  <c r="AE13" i="2"/>
  <c r="AD14" i="2"/>
  <c r="AE6" i="2"/>
  <c r="AE7" i="2"/>
  <c r="AE26" i="2"/>
  <c r="AD26" i="2"/>
  <c r="AD6" i="2"/>
  <c r="AB13" i="2"/>
  <c r="AB26" i="2"/>
  <c r="AC12" i="2"/>
  <c r="AB12" i="2"/>
  <c r="AC6" i="2"/>
  <c r="AC7" i="2"/>
  <c r="AC13" i="2"/>
  <c r="AB14" i="2"/>
  <c r="AC26" i="2"/>
  <c r="AP12" i="2"/>
  <c r="AL13" i="2"/>
  <c r="AT26" i="2"/>
  <c r="AO13" i="2"/>
  <c r="AT7" i="2"/>
  <c r="AT13" i="2"/>
  <c r="AL26" i="2"/>
  <c r="AN14" i="2"/>
  <c r="AS6" i="2"/>
  <c r="AM12" i="2"/>
  <c r="AO6" i="2"/>
  <c r="AO7" i="2"/>
  <c r="AL12" i="2"/>
  <c r="AR26" i="2"/>
  <c r="AT14" i="2"/>
  <c r="AM6" i="2"/>
  <c r="AR10" i="2"/>
  <c r="AS26" i="2"/>
  <c r="AS7" i="2"/>
  <c r="AM7" i="2"/>
  <c r="AM13" i="2"/>
  <c r="AQ26" i="2"/>
  <c r="AS14" i="2"/>
  <c r="AL14" i="2"/>
  <c r="AP6" i="2"/>
  <c r="AQ12" i="2"/>
  <c r="AP26" i="2"/>
  <c r="AQ6" i="2"/>
  <c r="AS13" i="2"/>
  <c r="AR7" i="2"/>
  <c r="AO26" i="2"/>
  <c r="AR12" i="2"/>
  <c r="AM26" i="2"/>
  <c r="AN26" i="2"/>
  <c r="AP14" i="2"/>
  <c r="AN6" i="2"/>
  <c r="Q3" i="2"/>
  <c r="S3" i="2"/>
  <c r="P15" i="2"/>
  <c r="O3" i="2"/>
  <c r="R15" i="2"/>
  <c r="Q15" i="2"/>
  <c r="U15" i="2"/>
  <c r="U3" i="2"/>
  <c r="S15" i="2"/>
  <c r="V3" i="2"/>
  <c r="T15" i="2"/>
  <c r="R3" i="2"/>
  <c r="N15" i="2"/>
  <c r="O15" i="2"/>
  <c r="N6" i="2"/>
  <c r="S10" i="2"/>
  <c r="U5" i="2"/>
  <c r="S11" i="2"/>
  <c r="S5" i="2"/>
  <c r="R11" i="2"/>
  <c r="U16" i="2"/>
  <c r="T11" i="2"/>
  <c r="R5" i="2"/>
  <c r="P11" i="2"/>
  <c r="U10" i="2"/>
  <c r="U11" i="2"/>
  <c r="O11" i="2"/>
  <c r="U9" i="2"/>
  <c r="T14" i="2"/>
  <c r="Q11" i="2"/>
  <c r="R8" i="2"/>
  <c r="N5" i="2"/>
  <c r="S9" i="2"/>
  <c r="V9" i="2"/>
  <c r="O10" i="2"/>
  <c r="S14" i="2"/>
  <c r="N11" i="2"/>
  <c r="N8" i="2"/>
  <c r="P16" i="2"/>
  <c r="O16" i="2"/>
  <c r="R9" i="2"/>
  <c r="V6" i="2"/>
  <c r="V5" i="2"/>
  <c r="Q16" i="2"/>
  <c r="Q10" i="2"/>
  <c r="O9" i="2"/>
  <c r="O14" i="2"/>
  <c r="T8" i="2"/>
  <c r="T9" i="2"/>
  <c r="S8" i="2"/>
  <c r="Q9" i="2"/>
  <c r="V10" i="2"/>
  <c r="T6" i="2"/>
  <c r="N10" i="2"/>
  <c r="Q14" i="2"/>
  <c r="R10" i="2"/>
  <c r="U8" i="2"/>
  <c r="O5" i="2"/>
  <c r="Q8" i="2"/>
  <c r="S16" i="2"/>
  <c r="V8" i="2"/>
  <c r="N16" i="2"/>
  <c r="T5" i="2"/>
  <c r="T16" i="2"/>
  <c r="N9" i="2"/>
  <c r="R16" i="2"/>
  <c r="O8" i="2"/>
  <c r="V16" i="2"/>
  <c r="V15" i="2"/>
  <c r="P10" i="2"/>
  <c r="P9" i="2"/>
  <c r="P8" i="2"/>
  <c r="P5" i="2"/>
  <c r="P3" i="2"/>
  <c r="T4" i="2"/>
  <c r="S4" i="2"/>
  <c r="N4" i="2"/>
  <c r="Q4" i="2"/>
  <c r="R4" i="2"/>
  <c r="O4" i="2"/>
  <c r="U4" i="2"/>
  <c r="V4" i="2"/>
  <c r="N3" i="2"/>
  <c r="T3" i="2"/>
  <c r="Q5" i="2"/>
  <c r="P4" i="2"/>
  <c r="X13" i="2" l="1"/>
  <c r="X12" i="2"/>
  <c r="X7" i="2"/>
  <c r="AF10" i="2"/>
  <c r="AP10" i="2"/>
  <c r="AO14" i="2"/>
  <c r="AE14" i="2"/>
  <c r="AB10" i="2"/>
  <c r="AL10" i="2"/>
  <c r="AH6" i="2"/>
  <c r="AR6" i="2"/>
  <c r="AT10" i="2"/>
  <c r="AJ10" i="2"/>
  <c r="AC14" i="2"/>
  <c r="AM14" i="2"/>
  <c r="AN10" i="2"/>
  <c r="AD10" i="2"/>
  <c r="AO10" i="2"/>
  <c r="AE10" i="2"/>
  <c r="AT6" i="2"/>
  <c r="AJ6" i="2"/>
  <c r="AQ14" i="2"/>
  <c r="AG14" i="2"/>
  <c r="AM10" i="2"/>
  <c r="AC10" i="2"/>
  <c r="AH14" i="2"/>
  <c r="AR14" i="2"/>
  <c r="AS10" i="2"/>
  <c r="AI10" i="2"/>
  <c r="AG10" i="2"/>
  <c r="AQ10" i="2"/>
  <c r="AB6" i="2"/>
  <c r="AL6" i="2"/>
  <c r="AH3" i="2"/>
  <c r="AR3" i="2"/>
  <c r="AC15" i="2"/>
  <c r="AM15" i="2"/>
  <c r="AB15" i="2"/>
  <c r="AL15" i="2"/>
  <c r="AF3" i="2"/>
  <c r="AP3" i="2"/>
  <c r="AH15" i="2"/>
  <c r="AR15" i="2"/>
  <c r="AT3" i="2"/>
  <c r="AJ3" i="2"/>
  <c r="AG15" i="2"/>
  <c r="AQ15" i="2"/>
  <c r="AI3" i="2"/>
  <c r="AS3" i="2"/>
  <c r="AB3" i="2"/>
  <c r="AL3" i="2"/>
  <c r="AI15" i="2"/>
  <c r="AS15" i="2"/>
  <c r="AD3" i="2"/>
  <c r="AN3" i="2"/>
  <c r="AJ15" i="2"/>
  <c r="AT15" i="2"/>
  <c r="AE15" i="2"/>
  <c r="AO15" i="2"/>
  <c r="AF15" i="2"/>
  <c r="AP15" i="2"/>
  <c r="AM3" i="2"/>
  <c r="AC3" i="2"/>
  <c r="AD15" i="2"/>
  <c r="AN15" i="2"/>
  <c r="AG3" i="2"/>
  <c r="AQ3" i="2"/>
  <c r="AE3" i="2"/>
  <c r="AO3" i="2"/>
  <c r="AH5" i="2"/>
  <c r="AJ9" i="2"/>
  <c r="AF8" i="2"/>
  <c r="AF9" i="2"/>
  <c r="AH11" i="2"/>
  <c r="AI16" i="2"/>
  <c r="AH16" i="2"/>
  <c r="AH8" i="2"/>
  <c r="AF11" i="2"/>
  <c r="AJ8" i="2"/>
  <c r="AG8" i="2"/>
  <c r="AI9" i="2"/>
  <c r="AJ11" i="2"/>
  <c r="AG16" i="2"/>
  <c r="AF16" i="2"/>
  <c r="AF5" i="2"/>
  <c r="AG5" i="2"/>
  <c r="AG11" i="2"/>
  <c r="AG9" i="2"/>
  <c r="AH9" i="2"/>
  <c r="AJ5" i="2"/>
  <c r="AI5" i="2"/>
  <c r="AI8" i="2"/>
  <c r="AI11" i="2"/>
  <c r="AJ16" i="2"/>
  <c r="AH4" i="2"/>
  <c r="AI4" i="2"/>
  <c r="AJ4" i="2"/>
  <c r="AG4" i="2"/>
  <c r="AF4" i="2"/>
  <c r="AD11" i="2"/>
  <c r="AE5" i="2"/>
  <c r="AE9" i="2"/>
  <c r="AD16" i="2"/>
  <c r="AD8" i="2"/>
  <c r="AE16" i="2"/>
  <c r="AE8" i="2"/>
  <c r="AD9" i="2"/>
  <c r="AD5" i="2"/>
  <c r="AE11" i="2"/>
  <c r="AE4" i="2"/>
  <c r="AD4" i="2"/>
  <c r="AB5" i="2"/>
  <c r="AB16" i="2"/>
  <c r="AC8" i="2"/>
  <c r="AC9" i="2"/>
  <c r="AC11" i="2"/>
  <c r="AC16" i="2"/>
  <c r="AB8" i="2"/>
  <c r="AC5" i="2"/>
  <c r="AB11" i="2"/>
  <c r="AB9" i="2"/>
  <c r="AC4" i="2"/>
  <c r="AB4" i="2"/>
  <c r="AR5" i="2"/>
  <c r="AT9" i="2"/>
  <c r="AL5" i="2"/>
  <c r="AP8" i="2"/>
  <c r="AP9" i="2"/>
  <c r="AR11" i="2"/>
  <c r="AS16" i="2"/>
  <c r="AL16" i="2"/>
  <c r="AR16" i="2"/>
  <c r="AR8" i="2"/>
  <c r="AN11" i="2"/>
  <c r="AO5" i="2"/>
  <c r="AP11" i="2"/>
  <c r="AT8" i="2"/>
  <c r="AO9" i="2"/>
  <c r="AQ8" i="2"/>
  <c r="AS9" i="2"/>
  <c r="AT11" i="2"/>
  <c r="AN16" i="2"/>
  <c r="AQ16" i="2"/>
  <c r="AM8" i="2"/>
  <c r="AP16" i="2"/>
  <c r="AN8" i="2"/>
  <c r="AO16" i="2"/>
  <c r="AP5" i="2"/>
  <c r="AQ5" i="2"/>
  <c r="AO8" i="2"/>
  <c r="AN9" i="2"/>
  <c r="AM9" i="2"/>
  <c r="AM11" i="2"/>
  <c r="AM16" i="2"/>
  <c r="AL8" i="2"/>
  <c r="AQ11" i="2"/>
  <c r="AM5" i="2"/>
  <c r="AQ9" i="2"/>
  <c r="AN5" i="2"/>
  <c r="AR9" i="2"/>
  <c r="AT5" i="2"/>
  <c r="AL11" i="2"/>
  <c r="AS5" i="2"/>
  <c r="AS8" i="2"/>
  <c r="AL9" i="2"/>
  <c r="AO11" i="2"/>
  <c r="AS11" i="2"/>
  <c r="AT16" i="2"/>
  <c r="AO4" i="2"/>
  <c r="AN4" i="2"/>
  <c r="AR4" i="2"/>
  <c r="AP4" i="2"/>
  <c r="AS4" i="2"/>
  <c r="AT4" i="2"/>
  <c r="AQ4" i="2"/>
  <c r="AM4" i="2"/>
  <c r="AL4" i="2"/>
  <c r="S4" i="3"/>
  <c r="Q4" i="3"/>
  <c r="T4" i="3"/>
  <c r="M4" i="3"/>
  <c r="U4" i="3"/>
  <c r="R4" i="3"/>
  <c r="N4" i="3"/>
  <c r="O4" i="3"/>
  <c r="P4" i="3"/>
  <c r="X16" i="2" l="1"/>
  <c r="X15" i="2"/>
  <c r="X14" i="2"/>
  <c r="X11" i="2"/>
  <c r="X6" i="2"/>
  <c r="X8" i="2"/>
  <c r="X10" i="2"/>
  <c r="X4" i="2"/>
  <c r="V4" i="3" s="1"/>
  <c r="X9" i="2"/>
  <c r="X5" i="2"/>
  <c r="X3" i="2"/>
</calcChain>
</file>

<file path=xl/sharedStrings.xml><?xml version="1.0" encoding="utf-8"?>
<sst xmlns="http://schemas.openxmlformats.org/spreadsheetml/2006/main" count="688" uniqueCount="54">
  <si>
    <t xml:space="preserve">Verband /
Club </t>
  </si>
  <si>
    <t xml:space="preserve">Datum </t>
  </si>
  <si>
    <t xml:space="preserve">Testort </t>
  </si>
  <si>
    <t xml:space="preserve">Trainer </t>
  </si>
  <si>
    <t xml:space="preserve">Allg. Bemerkungen </t>
  </si>
  <si>
    <t>Name</t>
  </si>
  <si>
    <t>Vorname</t>
  </si>
  <si>
    <t>FIS-Code</t>
  </si>
  <si>
    <t>Swiss-Ski No</t>
  </si>
  <si>
    <t>Geb.Dat</t>
  </si>
  <si>
    <t>Kategorie</t>
  </si>
  <si>
    <t>F / M</t>
  </si>
  <si>
    <t>Motivation</t>
  </si>
  <si>
    <t>Befindlichkeit</t>
  </si>
  <si>
    <t>Grösse [m]</t>
  </si>
  <si>
    <t>Gewicht [kg]</t>
  </si>
  <si>
    <t>CH-Kreuz [sec]</t>
  </si>
  <si>
    <t>Liegestütz [sec]</t>
  </si>
  <si>
    <t>5er einbeinig links [m]</t>
  </si>
  <si>
    <t>5er einbeinig rechts [m]</t>
  </si>
  <si>
    <t>Standweitsprung [m]</t>
  </si>
  <si>
    <t>Twist Rumpftest [Anzahl]</t>
  </si>
  <si>
    <t>TDS Hindernislauf [sec]</t>
  </si>
  <si>
    <t>High Box Jump 90 [Anzahl]</t>
  </si>
  <si>
    <t>12min Lauf [m]</t>
  </si>
  <si>
    <t>Bemerkungen</t>
  </si>
  <si>
    <t>U18</t>
  </si>
  <si>
    <t>F</t>
  </si>
  <si>
    <t>U16</t>
  </si>
  <si>
    <t>M</t>
  </si>
  <si>
    <t>Age group</t>
  </si>
  <si>
    <t>Geschlecht</t>
  </si>
  <si>
    <t>Grösse</t>
  </si>
  <si>
    <t>Gewicht</t>
  </si>
  <si>
    <t>CH Kreuz #1</t>
  </si>
  <si>
    <t>Liegestütz</t>
  </si>
  <si>
    <t>5er einbeinig Links #1</t>
  </si>
  <si>
    <t>5er einbeinig Rechts #1</t>
  </si>
  <si>
    <t>Standweitsprung #1</t>
  </si>
  <si>
    <t>Twist Rumpftest</t>
  </si>
  <si>
    <t>TDS Hindernislauf</t>
  </si>
  <si>
    <t>High Box Jump 90</t>
  </si>
  <si>
    <t>12 Minuten Lauf</t>
  </si>
  <si>
    <t>Points</t>
  </si>
  <si>
    <t>CH_T</t>
  </si>
  <si>
    <t>TDS_T</t>
  </si>
  <si>
    <t>Pts</t>
  </si>
  <si>
    <t>U12</t>
  </si>
  <si>
    <t>U14</t>
  </si>
  <si>
    <t>Ü18</t>
  </si>
  <si>
    <t>Punkte gesamt</t>
  </si>
  <si>
    <t xml:space="preserve">Verband/Club </t>
  </si>
  <si>
    <t>Punkte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</si>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</sst>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theme="1"/>
      <name val="Calibri"/>
      <family val="2"/>
      <charset val="1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color theme="1"/>
      <name val="Calibri"/>
      <family val="2"/>
      <charset val="1"/>
    </font>
    <font>
      <sz val="10"/>
      <color theme="1"/>
      <name val="Calibri"/>
      <family val="2"/>
      <charset val="1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 applyAlignment="1">
      <alignment horizontal="right" vertical="center" wrapText="1"/>
    </xf>
    <xf numFmtId="0" fontId="1" fillId="0" borderId="0" xfId="0" applyFont="1"/>
    <xf numFmtId="0" fontId="2" fillId="2" borderId="0" xfId="0" applyFont="1" applyFill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textRotation="90"/>
    </xf>
    <xf numFmtId="0" fontId="4" fillId="0" borderId="3" xfId="0" applyFont="1" applyBorder="1" applyAlignment="1">
      <alignment textRotation="90"/>
    </xf>
    <xf numFmtId="0" fontId="4" fillId="0" borderId="4" xfId="0" applyFont="1" applyBorder="1" applyAlignment="1">
      <alignment textRotation="90"/>
    </xf>
    <xf numFmtId="0" fontId="4" fillId="0" borderId="0" xfId="0" applyFont="1" applyAlignment="1">
      <alignment textRotation="90"/>
    </xf>
    <xf numFmtId="0" fontId="4" fillId="0" borderId="2" xfId="0" applyFont="1" applyBorder="1"/>
    <xf numFmtId="0" fontId="1" fillId="0" borderId="5" xfId="0" applyFont="1" applyBorder="1"/>
    <xf numFmtId="0" fontId="6" fillId="0" borderId="5" xfId="0" applyFont="1" applyBorder="1"/>
    <xf numFmtId="0" fontId="7" fillId="0" borderId="5" xfId="0" applyFont="1" applyBorder="1"/>
    <xf numFmtId="0" fontId="1" fillId="2" borderId="0" xfId="0" applyFont="1" applyFill="1"/>
    <xf numFmtId="0" fontId="6" fillId="2" borderId="0" xfId="0" applyFont="1" applyFill="1"/>
    <xf numFmtId="0" fontId="0" fillId="2" borderId="0" xfId="0" applyFill="1"/>
    <xf numFmtId="0" fontId="7" fillId="2" borderId="0" xfId="0" applyFont="1" applyFill="1"/>
    <xf numFmtId="0" fontId="6" fillId="0" borderId="0" xfId="0" applyFont="1"/>
    <xf numFmtId="0" fontId="7" fillId="0" borderId="0" xfId="0" applyFont="1"/>
    <xf numFmtId="164" fontId="0" fillId="0" borderId="0" xfId="0" applyNumberFormat="1"/>
    <xf numFmtId="1" fontId="0" fillId="0" borderId="0" xfId="0" applyNumberFormat="1"/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 textRotation="90"/>
    </xf>
    <xf numFmtId="0" fontId="2" fillId="0" borderId="0" xfId="0" applyFont="1"/>
    <xf numFmtId="0" fontId="9" fillId="0" borderId="5" xfId="0" applyFont="1" applyBorder="1"/>
    <xf numFmtId="0" fontId="9" fillId="3" borderId="0" xfId="0" applyFont="1" applyFill="1"/>
    <xf numFmtId="0" fontId="4" fillId="0" borderId="8" xfId="0" applyFont="1" applyBorder="1" applyAlignment="1">
      <alignment textRotation="90"/>
    </xf>
    <xf numFmtId="0" fontId="4" fillId="0" borderId="9" xfId="0" applyFont="1" applyBorder="1" applyAlignment="1">
      <alignment textRotation="90"/>
    </xf>
    <xf numFmtId="0" fontId="10" fillId="0" borderId="0" xfId="0" applyFont="1" applyAlignment="1">
      <alignment horizontal="right"/>
    </xf>
    <xf numFmtId="0" fontId="11" fillId="0" borderId="5" xfId="0" applyFont="1" applyBorder="1"/>
    <xf numFmtId="0" fontId="8" fillId="0" borderId="5" xfId="0" applyFont="1" applyBorder="1"/>
    <xf numFmtId="0" fontId="11" fillId="2" borderId="0" xfId="0" applyFont="1" applyFill="1"/>
    <xf numFmtId="0" fontId="8" fillId="2" borderId="0" xfId="0" applyFont="1" applyFill="1"/>
    <xf numFmtId="0" fontId="11" fillId="0" borderId="0" xfId="0" applyFont="1"/>
    <xf numFmtId="0" fontId="8" fillId="0" borderId="0" xfId="0" applyFont="1"/>
    <xf numFmtId="0" fontId="0" fillId="0" borderId="0" xfId="0" applyAlignment="1">
      <alignment textRotation="90"/>
    </xf>
    <xf numFmtId="0" fontId="12" fillId="0" borderId="5" xfId="0" applyFont="1" applyBorder="1" applyProtection="1">
      <protection locked="0"/>
    </xf>
    <xf numFmtId="0" fontId="12" fillId="2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14" fontId="7" fillId="0" borderId="1" xfId="0" applyNumberFormat="1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Protection="1">
      <protection locked="0"/>
    </xf>
    <xf numFmtId="1" fontId="12" fillId="0" borderId="0" xfId="0" applyNumberFormat="1" applyFont="1" applyProtection="1">
      <protection locked="0"/>
    </xf>
    <xf numFmtId="2" fontId="12" fillId="0" borderId="5" xfId="0" applyNumberFormat="1" applyFont="1" applyBorder="1" applyProtection="1">
      <protection locked="0"/>
    </xf>
    <xf numFmtId="2" fontId="12" fillId="2" borderId="0" xfId="0" applyNumberFormat="1" applyFont="1" applyFill="1" applyProtection="1">
      <protection locked="0"/>
    </xf>
    <xf numFmtId="2" fontId="12" fillId="0" borderId="0" xfId="0" applyNumberFormat="1" applyFont="1" applyProtection="1">
      <protection locked="0"/>
    </xf>
    <xf numFmtId="2" fontId="7" fillId="0" borderId="0" xfId="0" applyNumberFormat="1" applyFont="1" applyProtection="1">
      <protection locked="0"/>
    </xf>
    <xf numFmtId="2" fontId="7" fillId="2" borderId="0" xfId="0" applyNumberFormat="1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14" fontId="2" fillId="0" borderId="1" xfId="0" applyNumberFormat="1" applyFont="1" applyBorder="1" applyAlignment="1">
      <alignment vertical="center"/>
    </xf>
    <xf numFmtId="1" fontId="9" fillId="3" borderId="0" xfId="0" applyNumberFormat="1" applyFont="1" applyFill="1"/>
    <xf numFmtId="2" fontId="9" fillId="0" borderId="5" xfId="0" applyNumberFormat="1" applyFont="1" applyBorder="1"/>
    <xf numFmtId="0" fontId="9" fillId="0" borderId="5" xfId="0" applyFont="1" applyBorder="1" applyProtection="1">
      <protection locked="0"/>
    </xf>
    <xf numFmtId="14" fontId="9" fillId="0" borderId="5" xfId="0" applyNumberFormat="1" applyFont="1" applyBorder="1"/>
    <xf numFmtId="0" fontId="13" fillId="0" borderId="5" xfId="0" applyFont="1" applyBorder="1"/>
    <xf numFmtId="0" fontId="9" fillId="0" borderId="0" xfId="0" applyFont="1"/>
    <xf numFmtId="0" fontId="14" fillId="3" borderId="0" xfId="0" applyFont="1" applyFill="1" applyAlignment="1">
      <alignment horizontal="right"/>
    </xf>
    <xf numFmtId="14" fontId="12" fillId="0" borderId="5" xfId="0" applyNumberFormat="1" applyFont="1" applyBorder="1" applyProtection="1">
      <protection locked="0"/>
    </xf>
    <xf numFmtId="0" fontId="12" fillId="0" borderId="6" xfId="0" applyFont="1" applyBorder="1" applyProtection="1">
      <protection locked="0"/>
    </xf>
    <xf numFmtId="164" fontId="12" fillId="0" borderId="7" xfId="0" applyNumberFormat="1" applyFont="1" applyBorder="1" applyProtection="1">
      <protection locked="0"/>
    </xf>
    <xf numFmtId="0" fontId="12" fillId="2" borderId="8" xfId="0" applyFont="1" applyFill="1" applyBorder="1" applyProtection="1">
      <protection locked="0"/>
    </xf>
    <xf numFmtId="164" fontId="12" fillId="2" borderId="9" xfId="0" applyNumberFormat="1" applyFont="1" applyFill="1" applyBorder="1" applyProtection="1">
      <protection locked="0"/>
    </xf>
    <xf numFmtId="14" fontId="12" fillId="0" borderId="0" xfId="0" applyNumberFormat="1" applyFont="1" applyProtection="1">
      <protection locked="0"/>
    </xf>
    <xf numFmtId="0" fontId="12" fillId="0" borderId="8" xfId="0" applyFont="1" applyBorder="1" applyProtection="1">
      <protection locked="0"/>
    </xf>
    <xf numFmtId="164" fontId="12" fillId="0" borderId="9" xfId="0" applyNumberFormat="1" applyFont="1" applyBorder="1" applyProtection="1">
      <protection locked="0"/>
    </xf>
    <xf numFmtId="14" fontId="7" fillId="0" borderId="0" xfId="0" applyNumberFormat="1" applyFont="1" applyProtection="1">
      <protection locked="0"/>
    </xf>
    <xf numFmtId="0" fontId="7" fillId="0" borderId="8" xfId="0" applyFont="1" applyBorder="1" applyProtection="1">
      <protection locked="0"/>
    </xf>
    <xf numFmtId="164" fontId="7" fillId="0" borderId="9" xfId="0" applyNumberFormat="1" applyFont="1" applyBorder="1" applyProtection="1">
      <protection locked="0"/>
    </xf>
    <xf numFmtId="14" fontId="7" fillId="2" borderId="0" xfId="0" applyNumberFormat="1" applyFont="1" applyFill="1" applyProtection="1">
      <protection locked="0"/>
    </xf>
    <xf numFmtId="0" fontId="7" fillId="2" borderId="8" xfId="0" applyFont="1" applyFill="1" applyBorder="1" applyProtection="1">
      <protection locked="0"/>
    </xf>
    <xf numFmtId="164" fontId="7" fillId="2" borderId="9" xfId="0" applyNumberFormat="1" applyFont="1" applyFill="1" applyBorder="1" applyProtection="1">
      <protection locked="0"/>
    </xf>
    <xf numFmtId="14" fontId="7" fillId="0" borderId="5" xfId="0" applyNumberFormat="1" applyFont="1" applyBorder="1"/>
    <xf numFmtId="0" fontId="7" fillId="0" borderId="6" xfId="0" applyFont="1" applyBorder="1"/>
    <xf numFmtId="0" fontId="7" fillId="0" borderId="7" xfId="0" applyFont="1" applyBorder="1"/>
    <xf numFmtId="1" fontId="7" fillId="0" borderId="5" xfId="0" applyNumberFormat="1" applyFont="1" applyBorder="1"/>
    <xf numFmtId="0" fontId="7" fillId="2" borderId="8" xfId="0" applyFont="1" applyFill="1" applyBorder="1"/>
    <xf numFmtId="0" fontId="7" fillId="2" borderId="9" xfId="0" applyFont="1" applyFill="1" applyBorder="1"/>
    <xf numFmtId="1" fontId="7" fillId="3" borderId="0" xfId="0" applyNumberFormat="1" applyFont="1" applyFill="1"/>
    <xf numFmtId="14" fontId="7" fillId="0" borderId="0" xfId="0" applyNumberFormat="1" applyFont="1"/>
    <xf numFmtId="0" fontId="7" fillId="0" borderId="8" xfId="0" applyFont="1" applyBorder="1"/>
    <xf numFmtId="0" fontId="7" fillId="0" borderId="9" xfId="0" applyFont="1" applyBorder="1"/>
    <xf numFmtId="1" fontId="7" fillId="0" borderId="0" xfId="0" applyNumberFormat="1" applyFont="1"/>
    <xf numFmtId="14" fontId="7" fillId="2" borderId="0" xfId="0" applyNumberFormat="1" applyFont="1" applyFill="1"/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Standard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BCBE"/>
      <rgbColor rgb="FF3366FF"/>
      <rgbColor rgb="FF33CCCC"/>
      <rgbColor rgb="FF99CC00"/>
      <rgbColor rgb="FFFFCC00"/>
      <rgbColor rgb="FFFF9900"/>
      <rgbColor rgb="FFFF6600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1400" b="0" strike="noStrike" spc="-1">
                <a:solidFill>
                  <a:srgbClr val="595959"/>
                </a:solidFill>
                <a:latin typeface="Calibri"/>
              </a:defRPr>
            </a:pPr>
            <a:r>
              <a:rPr lang="de-CH" sz="1400" b="0" strike="noStrike" spc="-1">
                <a:solidFill>
                  <a:srgbClr val="595959"/>
                </a:solidFill>
                <a:latin typeface="Calibri"/>
              </a:rPr>
              <a:t>Stärken - Schwächen Profil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chemeClr val="bg1"/>
                    </a:solidFill>
                    <a:latin typeface="Calibri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Athleten_Report!$M$2:$U$2</c:f>
              <c:strCache>
                <c:ptCount val="9"/>
                <c:pt idx="0">
                  <c:v>CH-Kreuz [sec]</c:v>
                </c:pt>
                <c:pt idx="1">
                  <c:v>Liegestütz [sec]</c:v>
                </c:pt>
                <c:pt idx="2">
                  <c:v>5er einbeinig links [m]</c:v>
                </c:pt>
                <c:pt idx="3">
                  <c:v>5er einbeinig rechts [m]</c:v>
                </c:pt>
                <c:pt idx="4">
                  <c:v>Standweitsprung [m]</c:v>
                </c:pt>
                <c:pt idx="5">
                  <c:v>Twist Rumpftest [Anzahl]</c:v>
                </c:pt>
                <c:pt idx="6">
                  <c:v>TDS Hindernislauf [sec]</c:v>
                </c:pt>
                <c:pt idx="7">
                  <c:v>High Box Jump 90 [Anzahl]</c:v>
                </c:pt>
                <c:pt idx="8">
                  <c:v>12min Lauf [m]</c:v>
                </c:pt>
              </c:strCache>
            </c:strRef>
          </c:cat>
          <c:val>
            <c:numRef>
              <c:f>Athleten_Report!$M$4:$U$4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2-F140-94A9-6BA5AA759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299532"/>
        <c:axId val="46810095"/>
      </c:barChart>
      <c:catAx>
        <c:axId val="732995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46810095"/>
        <c:crosses val="autoZero"/>
        <c:auto val="1"/>
        <c:lblAlgn val="ctr"/>
        <c:lblOffset val="100"/>
        <c:noMultiLvlLbl val="1"/>
      </c:catAx>
      <c:valAx>
        <c:axId val="46810095"/>
        <c:scaling>
          <c:orientation val="minMax"/>
          <c:max val="100"/>
          <c:min val="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in"/>
        <c:minorTickMark val="none"/>
        <c:tickLblPos val="nextTo"/>
        <c:spPr>
          <a:ln w="158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73299532"/>
        <c:crosses val="autoZero"/>
        <c:crossBetween val="between"/>
      </c:valAx>
      <c:spPr>
        <a:gradFill>
          <a:gsLst>
            <a:gs pos="0">
              <a:srgbClr val="F8BCBE"/>
            </a:gs>
            <a:gs pos="50000">
              <a:schemeClr val="accent4">
                <a:lumMod val="60000"/>
                <a:lumOff val="40000"/>
                <a:alpha val="50000"/>
              </a:schemeClr>
            </a:gs>
            <a:gs pos="75000">
              <a:schemeClr val="accent4">
                <a:lumMod val="60000"/>
                <a:lumOff val="40000"/>
                <a:alpha val="50000"/>
              </a:schemeClr>
            </a:gs>
            <a:gs pos="100000">
              <a:srgbClr val="92D050">
                <a:alpha val="50000"/>
              </a:srgbClr>
            </a:gs>
          </a:gsLst>
          <a:lin ang="0"/>
        </a:gra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39600</xdr:rowOff>
    </xdr:from>
    <xdr:to>
      <xdr:col>2</xdr:col>
      <xdr:colOff>1185895</xdr:colOff>
      <xdr:row>0</xdr:row>
      <xdr:rowOff>486360</xdr:rowOff>
    </xdr:to>
    <xdr:pic>
      <xdr:nvPicPr>
        <xdr:cNvPr id="2" name="Grafik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39600"/>
          <a:ext cx="1464480" cy="4467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24</xdr:col>
      <xdr:colOff>76200</xdr:colOff>
      <xdr:row>0</xdr:row>
      <xdr:rowOff>63500</xdr:rowOff>
    </xdr:from>
    <xdr:to>
      <xdr:col>31</xdr:col>
      <xdr:colOff>584200</xdr:colOff>
      <xdr:row>1</xdr:row>
      <xdr:rowOff>1663700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1E383DF-D210-3D47-A746-DBE0653B66B5}"/>
            </a:ext>
          </a:extLst>
        </xdr:cNvPr>
        <xdr:cNvSpPr txBox="1"/>
      </xdr:nvSpPr>
      <xdr:spPr>
        <a:xfrm>
          <a:off x="12674600" y="63500"/>
          <a:ext cx="6197600" cy="214630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diesem Blatt werden Werte eingetragen.</a:t>
          </a:r>
          <a:r>
            <a:rPr lang="de-DE" sz="1100" baseline="0"/>
            <a:t> </a:t>
          </a:r>
        </a:p>
        <a:p>
          <a:r>
            <a:rPr lang="de-DE" sz="1100" baseline="0"/>
            <a:t>Bitte alle Spalten pro Athlet ausfüllen. </a:t>
          </a:r>
        </a:p>
        <a:p>
          <a:endParaRPr lang="de-DE" sz="1100" baseline="0"/>
        </a:p>
        <a:p>
          <a:r>
            <a:rPr lang="de-DE" sz="1100" b="1" baseline="0"/>
            <a:t>WICHTIG: In der Spalte Kategorie und F/M braucht es zwingend einen Wert.</a:t>
          </a:r>
        </a:p>
        <a:p>
          <a:endParaRPr lang="de-DE" sz="1100" baseline="0"/>
        </a:p>
        <a:p>
          <a:r>
            <a:rPr lang="de-DE" sz="1100" b="1"/>
            <a:t>WICHTIG: NUR Werte eintragen,</a:t>
          </a:r>
          <a:r>
            <a:rPr lang="de-DE" sz="1100" b="1" baseline="0"/>
            <a:t> keine Spalten oder Zeilen kopieren oder verschieben!</a:t>
          </a:r>
        </a:p>
        <a:p>
          <a:endParaRPr lang="de-DE" sz="1100" b="1" baseline="0"/>
        </a:p>
        <a:p>
          <a:r>
            <a:rPr lang="de-DE" sz="1100" b="0" baseline="0"/>
            <a:t>Um mehrere Inhalte zu löschen Zellen auswählen -&gt; Inhalte löschen'</a:t>
          </a:r>
        </a:p>
        <a:p>
          <a:endParaRPr lang="de-DE" sz="1100" b="0" baseline="0"/>
        </a:p>
        <a:p>
          <a:r>
            <a:rPr lang="de-DE" sz="1100" b="0" baseline="0"/>
            <a:t>Wenn ein Athlet:in kein Resultate in einer Disziplin hat, diese Zelle leer lassen und nicht 0 reins schreiben.</a:t>
          </a:r>
        </a:p>
        <a:p>
          <a:endParaRPr lang="de-DE" sz="1100" b="0" baseline="0"/>
        </a:p>
        <a:p>
          <a:r>
            <a:rPr lang="de-DE" sz="1100" b="0" baseline="0"/>
            <a:t>Dezimalwerte mit Punkt eintragen.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39600</xdr:rowOff>
    </xdr:from>
    <xdr:to>
      <xdr:col>2</xdr:col>
      <xdr:colOff>1169272</xdr:colOff>
      <xdr:row>0</xdr:row>
      <xdr:rowOff>486360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39600"/>
          <a:ext cx="1464480" cy="4467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25</xdr:col>
      <xdr:colOff>24654</xdr:colOff>
      <xdr:row>1</xdr:row>
      <xdr:rowOff>51545</xdr:rowOff>
    </xdr:from>
    <xdr:to>
      <xdr:col>26</xdr:col>
      <xdr:colOff>762000</xdr:colOff>
      <xdr:row>1</xdr:row>
      <xdr:rowOff>1375335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7C80E69-AB88-E740-BCD0-AE2A1D662416}"/>
            </a:ext>
          </a:extLst>
        </xdr:cNvPr>
        <xdr:cNvSpPr txBox="1"/>
      </xdr:nvSpPr>
      <xdr:spPr>
        <a:xfrm>
          <a:off x="13702554" y="597645"/>
          <a:ext cx="1550146" cy="132379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aseline="0"/>
            <a:t>Diese Seite ist einzig die Punkteberechnung. Es gibt keine Möglichkeit hier etwas einzutragen. </a:t>
          </a:r>
        </a:p>
        <a:p>
          <a:endParaRPr lang="de-DE" sz="1100" baseline="0"/>
        </a:p>
        <a:p>
          <a:r>
            <a:rPr lang="de-DE" sz="1100" baseline="0"/>
            <a:t>Report erstellen mit ctrl+P oder 'Datei/Drucken'.</a:t>
          </a:r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39600</xdr:rowOff>
    </xdr:from>
    <xdr:to>
      <xdr:col>2</xdr:col>
      <xdr:colOff>1440</xdr:colOff>
      <xdr:row>0</xdr:row>
      <xdr:rowOff>486360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39600"/>
          <a:ext cx="1484640" cy="446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12820</xdr:colOff>
      <xdr:row>4</xdr:row>
      <xdr:rowOff>177820</xdr:rowOff>
    </xdr:from>
    <xdr:to>
      <xdr:col>21</xdr:col>
      <xdr:colOff>50800</xdr:colOff>
      <xdr:row>23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124691</xdr:colOff>
      <xdr:row>1</xdr:row>
      <xdr:rowOff>81587</xdr:rowOff>
    </xdr:from>
    <xdr:to>
      <xdr:col>25</xdr:col>
      <xdr:colOff>673100</xdr:colOff>
      <xdr:row>1</xdr:row>
      <xdr:rowOff>1536700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FDC0BE5B-616F-7FDB-F22F-CE1A9826879D}"/>
            </a:ext>
          </a:extLst>
        </xdr:cNvPr>
        <xdr:cNvSpPr txBox="1"/>
      </xdr:nvSpPr>
      <xdr:spPr>
        <a:xfrm>
          <a:off x="11999191" y="729287"/>
          <a:ext cx="2174009" cy="1455113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Startnummer (gemäss Spalte A ) in</a:t>
          </a:r>
          <a:r>
            <a:rPr lang="de-DE" sz="1100" baseline="0"/>
            <a:t> den Blättern 'Protokoll' oder 'Punkte' in die gelb markierte Zelle übertragen.</a:t>
          </a:r>
        </a:p>
        <a:p>
          <a:endParaRPr lang="de-DE" sz="1100" baseline="0"/>
        </a:p>
        <a:p>
          <a:r>
            <a:rPr lang="de-DE" sz="1100" baseline="0"/>
            <a:t>Report erstellen mit ctrl+P oder 'Datei/Drucken'.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2"/>
  <sheetViews>
    <sheetView tabSelected="1" zoomScaleNormal="100" workbookViewId="0">
      <pane ySplit="2" topLeftCell="A3" activePane="bottomLeft" state="frozen"/>
      <selection pane="bottomLeft" activeCell="K9" sqref="K9"/>
    </sheetView>
  </sheetViews>
  <sheetFormatPr baseColWidth="10" defaultColWidth="8.796875" defaultRowHeight="15.6" x14ac:dyDescent="0.3"/>
  <cols>
    <col min="1" max="1" width="3.5" style="2" customWidth="1"/>
    <col min="2" max="2" width="0.19921875" customWidth="1"/>
    <col min="3" max="3" width="16.69921875" customWidth="1"/>
    <col min="4" max="4" width="11.69921875" customWidth="1"/>
    <col min="5" max="6" width="6.69921875" customWidth="1"/>
    <col min="7" max="7" width="10.19921875" customWidth="1"/>
    <col min="8" max="8" width="8.796875" customWidth="1"/>
    <col min="9" max="9" width="7.19921875" customWidth="1"/>
    <col min="10" max="11" width="4.19921875" customWidth="1"/>
    <col min="12" max="13" width="5.796875" customWidth="1"/>
    <col min="14" max="18" width="5" customWidth="1"/>
    <col min="19" max="19" width="5.796875" customWidth="1"/>
    <col min="20" max="20" width="5" customWidth="1"/>
    <col min="21" max="21" width="5" style="25" customWidth="1"/>
    <col min="22" max="22" width="5.796875" customWidth="1"/>
    <col min="23" max="23" width="16.796875" customWidth="1"/>
    <col min="24" max="1025" width="10.69921875" customWidth="1"/>
  </cols>
  <sheetData>
    <row r="1" spans="1:23" ht="43.05" customHeight="1" x14ac:dyDescent="0.3">
      <c r="D1" s="1" t="s">
        <v>0</v>
      </c>
      <c r="E1" s="87"/>
      <c r="F1" s="87"/>
      <c r="G1" s="3" t="s">
        <v>1</v>
      </c>
      <c r="H1" s="43"/>
      <c r="I1" s="3" t="s">
        <v>2</v>
      </c>
      <c r="J1" s="87"/>
      <c r="K1" s="87"/>
      <c r="L1" s="87"/>
      <c r="M1" s="87"/>
      <c r="N1" s="88" t="s">
        <v>3</v>
      </c>
      <c r="O1" s="88"/>
      <c r="P1" s="89"/>
      <c r="Q1" s="89"/>
      <c r="R1" s="89"/>
      <c r="S1" s="88" t="s">
        <v>4</v>
      </c>
      <c r="T1" s="88"/>
      <c r="U1" s="88"/>
      <c r="V1" s="87"/>
      <c r="W1" s="87"/>
    </row>
    <row r="2" spans="1:23" ht="134.4" x14ac:dyDescent="0.3">
      <c r="A2" s="4"/>
      <c r="B2" s="5"/>
      <c r="C2" s="5" t="s">
        <v>5</v>
      </c>
      <c r="D2" s="5" t="s">
        <v>6</v>
      </c>
      <c r="E2" s="5" t="s">
        <v>7</v>
      </c>
      <c r="F2" s="6" t="s">
        <v>8</v>
      </c>
      <c r="G2" s="5" t="s">
        <v>9</v>
      </c>
      <c r="H2" s="5" t="s">
        <v>10</v>
      </c>
      <c r="I2" s="5" t="s">
        <v>11</v>
      </c>
      <c r="J2" s="7" t="s">
        <v>12</v>
      </c>
      <c r="K2" s="8" t="s">
        <v>13</v>
      </c>
      <c r="L2" s="8" t="s">
        <v>14</v>
      </c>
      <c r="M2" s="9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0" t="s">
        <v>21</v>
      </c>
      <c r="T2" s="10" t="s">
        <v>22</v>
      </c>
      <c r="U2" s="24" t="s">
        <v>23</v>
      </c>
      <c r="V2" s="10" t="s">
        <v>24</v>
      </c>
      <c r="W2" s="11" t="s">
        <v>25</v>
      </c>
    </row>
    <row r="3" spans="1:23" x14ac:dyDescent="0.3">
      <c r="A3" s="31">
        <v>1</v>
      </c>
      <c r="B3" s="32" t="str">
        <f t="shared" ref="B3:B32" si="0">CONCATENATE(H3,I3)</f>
        <v/>
      </c>
      <c r="C3" s="38"/>
      <c r="D3" s="38"/>
      <c r="E3" s="38"/>
      <c r="F3" s="38"/>
      <c r="G3" s="61"/>
      <c r="H3" s="38"/>
      <c r="I3" s="38"/>
      <c r="J3" s="62"/>
      <c r="K3" s="38"/>
      <c r="L3" s="47"/>
      <c r="M3" s="63"/>
      <c r="N3" s="47"/>
      <c r="O3" s="38"/>
      <c r="P3" s="47"/>
      <c r="Q3" s="47"/>
      <c r="R3" s="47"/>
      <c r="S3" s="38"/>
      <c r="T3" s="47"/>
      <c r="U3" s="38"/>
      <c r="V3" s="38"/>
      <c r="W3" s="62"/>
    </row>
    <row r="4" spans="1:23" x14ac:dyDescent="0.3">
      <c r="A4" s="33">
        <v>2</v>
      </c>
      <c r="B4" s="34" t="str">
        <f t="shared" si="0"/>
        <v/>
      </c>
      <c r="C4" s="39"/>
      <c r="D4" s="39"/>
      <c r="E4" s="39"/>
      <c r="F4" s="39"/>
      <c r="G4" s="52"/>
      <c r="H4" s="39"/>
      <c r="I4" s="39"/>
      <c r="J4" s="64"/>
      <c r="K4" s="39"/>
      <c r="L4" s="48"/>
      <c r="M4" s="65"/>
      <c r="N4" s="48"/>
      <c r="O4" s="39"/>
      <c r="P4" s="48"/>
      <c r="Q4" s="48"/>
      <c r="R4" s="48"/>
      <c r="S4" s="39"/>
      <c r="T4" s="48"/>
      <c r="U4" s="39"/>
      <c r="V4" s="39"/>
      <c r="W4" s="64"/>
    </row>
    <row r="5" spans="1:23" x14ac:dyDescent="0.3">
      <c r="A5" s="35">
        <v>3</v>
      </c>
      <c r="B5" s="36" t="str">
        <f t="shared" si="0"/>
        <v/>
      </c>
      <c r="C5" s="40"/>
      <c r="D5" s="40"/>
      <c r="E5" s="40"/>
      <c r="F5" s="40"/>
      <c r="G5" s="66"/>
      <c r="H5" s="40"/>
      <c r="I5" s="40"/>
      <c r="J5" s="67"/>
      <c r="K5" s="40"/>
      <c r="L5" s="49"/>
      <c r="M5" s="68"/>
      <c r="N5" s="49"/>
      <c r="O5" s="40"/>
      <c r="P5" s="49"/>
      <c r="Q5" s="49"/>
      <c r="R5" s="49"/>
      <c r="S5" s="46"/>
      <c r="T5" s="49"/>
      <c r="U5" s="46"/>
      <c r="V5" s="46"/>
      <c r="W5" s="67"/>
    </row>
    <row r="6" spans="1:23" x14ac:dyDescent="0.3">
      <c r="A6" s="33">
        <v>4</v>
      </c>
      <c r="B6" s="34" t="str">
        <f t="shared" si="0"/>
        <v/>
      </c>
      <c r="C6" s="39"/>
      <c r="D6" s="39"/>
      <c r="E6" s="39"/>
      <c r="F6" s="39"/>
      <c r="G6" s="52"/>
      <c r="H6" s="39"/>
      <c r="I6" s="39"/>
      <c r="J6" s="64"/>
      <c r="K6" s="39"/>
      <c r="L6" s="48"/>
      <c r="M6" s="65"/>
      <c r="N6" s="48"/>
      <c r="O6" s="39"/>
      <c r="P6" s="48"/>
      <c r="Q6" s="48"/>
      <c r="R6" s="48"/>
      <c r="S6" s="39"/>
      <c r="T6" s="48"/>
      <c r="U6" s="39"/>
      <c r="V6" s="39"/>
      <c r="W6" s="64"/>
    </row>
    <row r="7" spans="1:23" x14ac:dyDescent="0.3">
      <c r="A7" s="35">
        <v>5</v>
      </c>
      <c r="B7" s="36" t="str">
        <f t="shared" si="0"/>
        <v/>
      </c>
      <c r="C7" s="40"/>
      <c r="D7" s="40"/>
      <c r="E7" s="40"/>
      <c r="F7" s="40"/>
      <c r="G7" s="66"/>
      <c r="H7" s="40"/>
      <c r="I7" s="40"/>
      <c r="J7" s="67"/>
      <c r="K7" s="40"/>
      <c r="L7" s="49"/>
      <c r="M7" s="68"/>
      <c r="N7" s="49"/>
      <c r="O7" s="40"/>
      <c r="P7" s="49"/>
      <c r="Q7" s="49"/>
      <c r="R7" s="49"/>
      <c r="S7" s="46"/>
      <c r="T7" s="49"/>
      <c r="U7" s="45"/>
      <c r="V7" s="46"/>
      <c r="W7" s="67"/>
    </row>
    <row r="8" spans="1:23" x14ac:dyDescent="0.3">
      <c r="A8" s="33">
        <v>6</v>
      </c>
      <c r="B8" s="34" t="str">
        <f t="shared" si="0"/>
        <v/>
      </c>
      <c r="C8" s="39"/>
      <c r="D8" s="39"/>
      <c r="E8" s="39"/>
      <c r="F8" s="39"/>
      <c r="G8" s="52"/>
      <c r="H8" s="39"/>
      <c r="I8" s="39"/>
      <c r="J8" s="64"/>
      <c r="K8" s="39"/>
      <c r="L8" s="48"/>
      <c r="M8" s="65"/>
      <c r="N8" s="48"/>
      <c r="O8" s="39"/>
      <c r="P8" s="48"/>
      <c r="Q8" s="48"/>
      <c r="R8" s="48"/>
      <c r="S8" s="39"/>
      <c r="T8" s="48"/>
      <c r="U8" s="39"/>
      <c r="V8" s="39"/>
      <c r="W8" s="64"/>
    </row>
    <row r="9" spans="1:23" x14ac:dyDescent="0.3">
      <c r="A9" s="35">
        <v>7</v>
      </c>
      <c r="B9" s="36" t="str">
        <f t="shared" si="0"/>
        <v/>
      </c>
      <c r="C9" s="40"/>
      <c r="D9" s="40"/>
      <c r="E9" s="40"/>
      <c r="F9" s="40"/>
      <c r="G9" s="66"/>
      <c r="H9" s="40"/>
      <c r="I9" s="40"/>
      <c r="J9" s="67"/>
      <c r="K9" s="40"/>
      <c r="L9" s="49"/>
      <c r="M9" s="68"/>
      <c r="N9" s="49"/>
      <c r="O9" s="40"/>
      <c r="P9" s="49"/>
      <c r="Q9" s="49"/>
      <c r="R9" s="49"/>
      <c r="S9" s="40"/>
      <c r="T9" s="49"/>
      <c r="U9" s="46"/>
      <c r="V9" s="46"/>
      <c r="W9" s="67"/>
    </row>
    <row r="10" spans="1:23" x14ac:dyDescent="0.3">
      <c r="A10" s="33">
        <v>8</v>
      </c>
      <c r="B10" s="34" t="str">
        <f t="shared" si="0"/>
        <v/>
      </c>
      <c r="C10" s="39"/>
      <c r="D10" s="39"/>
      <c r="E10" s="39"/>
      <c r="F10" s="39"/>
      <c r="G10" s="52"/>
      <c r="H10" s="39"/>
      <c r="I10" s="39"/>
      <c r="J10" s="64"/>
      <c r="K10" s="39"/>
      <c r="L10" s="48"/>
      <c r="M10" s="65"/>
      <c r="N10" s="48"/>
      <c r="O10" s="39"/>
      <c r="P10" s="48"/>
      <c r="Q10" s="48"/>
      <c r="R10" s="48"/>
      <c r="S10" s="39"/>
      <c r="T10" s="48"/>
      <c r="U10" s="39"/>
      <c r="V10" s="39"/>
      <c r="W10" s="64"/>
    </row>
    <row r="11" spans="1:23" x14ac:dyDescent="0.3">
      <c r="A11" s="35">
        <v>9</v>
      </c>
      <c r="B11" s="36" t="str">
        <f t="shared" si="0"/>
        <v/>
      </c>
      <c r="C11" s="40"/>
      <c r="D11" s="40"/>
      <c r="E11" s="40"/>
      <c r="F11" s="40"/>
      <c r="G11" s="66"/>
      <c r="H11" s="40"/>
      <c r="I11" s="40"/>
      <c r="J11" s="67"/>
      <c r="K11" s="40"/>
      <c r="L11" s="49"/>
      <c r="M11" s="68"/>
      <c r="N11" s="49"/>
      <c r="O11" s="40"/>
      <c r="P11" s="49"/>
      <c r="Q11" s="49"/>
      <c r="R11" s="49"/>
      <c r="S11" s="40"/>
      <c r="T11" s="49"/>
      <c r="U11" s="40"/>
      <c r="V11" s="46"/>
      <c r="W11" s="67"/>
    </row>
    <row r="12" spans="1:23" x14ac:dyDescent="0.3">
      <c r="A12" s="33">
        <v>10</v>
      </c>
      <c r="B12" s="34" t="str">
        <f t="shared" si="0"/>
        <v/>
      </c>
      <c r="C12" s="39"/>
      <c r="D12" s="39"/>
      <c r="E12" s="39"/>
      <c r="F12" s="39"/>
      <c r="G12" s="52"/>
      <c r="H12" s="39"/>
      <c r="I12" s="39"/>
      <c r="J12" s="64"/>
      <c r="K12" s="39"/>
      <c r="L12" s="48"/>
      <c r="M12" s="65"/>
      <c r="N12" s="48"/>
      <c r="O12" s="39"/>
      <c r="P12" s="48"/>
      <c r="Q12" s="48"/>
      <c r="R12" s="48"/>
      <c r="S12" s="39"/>
      <c r="T12" s="48"/>
      <c r="U12" s="39"/>
      <c r="V12" s="39"/>
      <c r="W12" s="64"/>
    </row>
    <row r="13" spans="1:23" x14ac:dyDescent="0.3">
      <c r="A13" s="35">
        <v>11</v>
      </c>
      <c r="B13" s="36" t="str">
        <f t="shared" si="0"/>
        <v/>
      </c>
      <c r="C13" s="40"/>
      <c r="D13" s="40"/>
      <c r="E13" s="40"/>
      <c r="F13" s="40"/>
      <c r="G13" s="66"/>
      <c r="H13" s="40"/>
      <c r="I13" s="40"/>
      <c r="J13" s="67"/>
      <c r="K13" s="40"/>
      <c r="L13" s="49"/>
      <c r="M13" s="68"/>
      <c r="N13" s="49"/>
      <c r="O13" s="40"/>
      <c r="P13" s="49"/>
      <c r="Q13" s="49"/>
      <c r="R13" s="49"/>
      <c r="S13" s="40"/>
      <c r="T13" s="49"/>
      <c r="U13" s="40"/>
      <c r="V13" s="46"/>
      <c r="W13" s="67"/>
    </row>
    <row r="14" spans="1:23" x14ac:dyDescent="0.3">
      <c r="A14" s="33">
        <v>12</v>
      </c>
      <c r="B14" s="34" t="str">
        <f t="shared" si="0"/>
        <v/>
      </c>
      <c r="C14" s="39"/>
      <c r="D14" s="39"/>
      <c r="E14" s="39"/>
      <c r="F14" s="39"/>
      <c r="G14" s="52"/>
      <c r="H14" s="39"/>
      <c r="I14" s="39"/>
      <c r="J14" s="64"/>
      <c r="K14" s="39"/>
      <c r="L14" s="48"/>
      <c r="M14" s="65"/>
      <c r="N14" s="48"/>
      <c r="O14" s="39"/>
      <c r="P14" s="48"/>
      <c r="Q14" s="48"/>
      <c r="R14" s="48"/>
      <c r="S14" s="39"/>
      <c r="T14" s="48"/>
      <c r="U14" s="39"/>
      <c r="V14" s="39"/>
      <c r="W14" s="64"/>
    </row>
    <row r="15" spans="1:23" x14ac:dyDescent="0.3">
      <c r="A15" s="35">
        <v>13</v>
      </c>
      <c r="B15" s="36" t="str">
        <f t="shared" si="0"/>
        <v/>
      </c>
      <c r="C15" s="40"/>
      <c r="D15" s="40"/>
      <c r="E15" s="40"/>
      <c r="F15" s="40"/>
      <c r="G15" s="66"/>
      <c r="H15" s="40"/>
      <c r="I15" s="40"/>
      <c r="J15" s="67"/>
      <c r="K15" s="40"/>
      <c r="L15" s="49"/>
      <c r="M15" s="68"/>
      <c r="N15" s="49"/>
      <c r="O15" s="40"/>
      <c r="P15" s="49"/>
      <c r="Q15" s="49"/>
      <c r="R15" s="49"/>
      <c r="S15" s="40"/>
      <c r="T15" s="49"/>
      <c r="U15" s="40"/>
      <c r="V15" s="40"/>
      <c r="W15" s="67"/>
    </row>
    <row r="16" spans="1:23" x14ac:dyDescent="0.3">
      <c r="A16" s="33">
        <v>14</v>
      </c>
      <c r="B16" s="34" t="str">
        <f t="shared" si="0"/>
        <v/>
      </c>
      <c r="C16" s="39"/>
      <c r="D16" s="39"/>
      <c r="E16" s="39"/>
      <c r="F16" s="39"/>
      <c r="G16" s="52"/>
      <c r="H16" s="39"/>
      <c r="I16" s="39"/>
      <c r="J16" s="64"/>
      <c r="K16" s="39"/>
      <c r="L16" s="48"/>
      <c r="M16" s="65"/>
      <c r="N16" s="48"/>
      <c r="O16" s="39"/>
      <c r="P16" s="48"/>
      <c r="Q16" s="48"/>
      <c r="R16" s="48"/>
      <c r="S16" s="39"/>
      <c r="T16" s="48"/>
      <c r="U16" s="39"/>
      <c r="V16" s="39"/>
      <c r="W16" s="64"/>
    </row>
    <row r="17" spans="1:23" x14ac:dyDescent="0.3">
      <c r="A17" s="35">
        <v>15</v>
      </c>
      <c r="B17" s="36" t="str">
        <f t="shared" si="0"/>
        <v/>
      </c>
      <c r="C17" s="40"/>
      <c r="D17" s="40"/>
      <c r="E17" s="40"/>
      <c r="F17" s="40"/>
      <c r="G17" s="66"/>
      <c r="H17" s="40"/>
      <c r="I17" s="40"/>
      <c r="J17" s="67"/>
      <c r="K17" s="40"/>
      <c r="L17" s="49"/>
      <c r="M17" s="68"/>
      <c r="N17" s="49"/>
      <c r="O17" s="40"/>
      <c r="P17" s="49"/>
      <c r="Q17" s="49"/>
      <c r="R17" s="49"/>
      <c r="S17" s="46"/>
      <c r="T17" s="49"/>
      <c r="U17" s="40"/>
      <c r="V17" s="46"/>
      <c r="W17" s="67"/>
    </row>
    <row r="18" spans="1:23" x14ac:dyDescent="0.3">
      <c r="A18" s="33">
        <v>16</v>
      </c>
      <c r="B18" s="34" t="str">
        <f t="shared" si="0"/>
        <v/>
      </c>
      <c r="C18" s="39"/>
      <c r="D18" s="39"/>
      <c r="E18" s="39"/>
      <c r="F18" s="39"/>
      <c r="G18" s="52"/>
      <c r="H18" s="39"/>
      <c r="I18" s="39"/>
      <c r="J18" s="64"/>
      <c r="K18" s="39"/>
      <c r="L18" s="48"/>
      <c r="M18" s="65"/>
      <c r="N18" s="48"/>
      <c r="O18" s="39"/>
      <c r="P18" s="48"/>
      <c r="Q18" s="48"/>
      <c r="R18" s="48"/>
      <c r="S18" s="39"/>
      <c r="T18" s="48"/>
      <c r="U18" s="39"/>
      <c r="V18" s="39"/>
      <c r="W18" s="64"/>
    </row>
    <row r="19" spans="1:23" x14ac:dyDescent="0.3">
      <c r="A19" s="35">
        <v>17</v>
      </c>
      <c r="B19" s="36" t="str">
        <f t="shared" si="0"/>
        <v/>
      </c>
      <c r="C19" s="40"/>
      <c r="D19" s="40"/>
      <c r="E19" s="40"/>
      <c r="F19" s="40"/>
      <c r="G19" s="66"/>
      <c r="H19" s="40"/>
      <c r="I19" s="40"/>
      <c r="J19" s="67"/>
      <c r="K19" s="40"/>
      <c r="L19" s="49"/>
      <c r="M19" s="68"/>
      <c r="N19" s="49"/>
      <c r="O19" s="40"/>
      <c r="P19" s="49"/>
      <c r="Q19" s="49"/>
      <c r="R19" s="49"/>
      <c r="S19" s="46"/>
      <c r="T19" s="49"/>
      <c r="U19" s="40"/>
      <c r="V19" s="46"/>
      <c r="W19" s="67"/>
    </row>
    <row r="20" spans="1:23" x14ac:dyDescent="0.3">
      <c r="A20" s="33">
        <v>18</v>
      </c>
      <c r="B20" s="34" t="str">
        <f t="shared" si="0"/>
        <v/>
      </c>
      <c r="C20" s="39"/>
      <c r="D20" s="39"/>
      <c r="E20" s="39"/>
      <c r="F20" s="39"/>
      <c r="G20" s="52"/>
      <c r="H20" s="39"/>
      <c r="I20" s="39"/>
      <c r="J20" s="64"/>
      <c r="K20" s="39"/>
      <c r="L20" s="48"/>
      <c r="M20" s="65"/>
      <c r="N20" s="48"/>
      <c r="O20" s="39"/>
      <c r="P20" s="48"/>
      <c r="Q20" s="48"/>
      <c r="R20" s="48"/>
      <c r="S20" s="39"/>
      <c r="T20" s="48"/>
      <c r="U20" s="39"/>
      <c r="V20" s="39"/>
      <c r="W20" s="64"/>
    </row>
    <row r="21" spans="1:23" x14ac:dyDescent="0.3">
      <c r="A21" s="35">
        <v>19</v>
      </c>
      <c r="B21" s="36" t="str">
        <f t="shared" si="0"/>
        <v/>
      </c>
      <c r="C21" s="40"/>
      <c r="D21" s="40"/>
      <c r="E21" s="40"/>
      <c r="F21" s="40"/>
      <c r="G21" s="66"/>
      <c r="H21" s="40"/>
      <c r="I21" s="40"/>
      <c r="J21" s="67"/>
      <c r="K21" s="40"/>
      <c r="L21" s="49"/>
      <c r="M21" s="68"/>
      <c r="N21" s="49"/>
      <c r="O21" s="40"/>
      <c r="P21" s="49"/>
      <c r="Q21" s="49"/>
      <c r="R21" s="49"/>
      <c r="S21" s="46"/>
      <c r="T21" s="49"/>
      <c r="U21" s="40"/>
      <c r="V21" s="46"/>
      <c r="W21" s="67"/>
    </row>
    <row r="22" spans="1:23" x14ac:dyDescent="0.3">
      <c r="A22" s="33">
        <v>20</v>
      </c>
      <c r="B22" s="34" t="str">
        <f t="shared" si="0"/>
        <v/>
      </c>
      <c r="C22" s="39"/>
      <c r="D22" s="39"/>
      <c r="E22" s="39"/>
      <c r="F22" s="39"/>
      <c r="G22" s="52"/>
      <c r="H22" s="39"/>
      <c r="I22" s="39"/>
      <c r="J22" s="64"/>
      <c r="K22" s="39"/>
      <c r="L22" s="48"/>
      <c r="M22" s="65"/>
      <c r="N22" s="48"/>
      <c r="O22" s="39"/>
      <c r="P22" s="48"/>
      <c r="Q22" s="48"/>
      <c r="R22" s="48"/>
      <c r="S22" s="39"/>
      <c r="T22" s="48"/>
      <c r="U22" s="39"/>
      <c r="V22" s="39"/>
      <c r="W22" s="64"/>
    </row>
    <row r="23" spans="1:23" x14ac:dyDescent="0.3">
      <c r="A23" s="35">
        <v>21</v>
      </c>
      <c r="B23" s="36" t="str">
        <f t="shared" si="0"/>
        <v/>
      </c>
      <c r="C23" s="40"/>
      <c r="D23" s="40"/>
      <c r="E23" s="40"/>
      <c r="F23" s="40"/>
      <c r="G23" s="66"/>
      <c r="H23" s="40"/>
      <c r="I23" s="40"/>
      <c r="J23" s="67"/>
      <c r="K23" s="40"/>
      <c r="L23" s="49"/>
      <c r="M23" s="68"/>
      <c r="N23" s="49"/>
      <c r="O23" s="40"/>
      <c r="P23" s="49"/>
      <c r="Q23" s="49"/>
      <c r="R23" s="49"/>
      <c r="S23" s="46"/>
      <c r="T23" s="49"/>
      <c r="U23" s="40"/>
      <c r="V23" s="46"/>
      <c r="W23" s="67"/>
    </row>
    <row r="24" spans="1:23" x14ac:dyDescent="0.3">
      <c r="A24" s="33">
        <v>22</v>
      </c>
      <c r="B24" s="34" t="str">
        <f t="shared" si="0"/>
        <v/>
      </c>
      <c r="C24" s="39"/>
      <c r="D24" s="39"/>
      <c r="E24" s="39"/>
      <c r="F24" s="39"/>
      <c r="G24" s="52"/>
      <c r="H24" s="39"/>
      <c r="I24" s="39"/>
      <c r="J24" s="64"/>
      <c r="K24" s="39"/>
      <c r="L24" s="48"/>
      <c r="M24" s="65"/>
      <c r="N24" s="48"/>
      <c r="O24" s="39"/>
      <c r="P24" s="48"/>
      <c r="Q24" s="48"/>
      <c r="R24" s="48"/>
      <c r="S24" s="39"/>
      <c r="T24" s="48"/>
      <c r="U24" s="39"/>
      <c r="V24" s="39"/>
      <c r="W24" s="64"/>
    </row>
    <row r="25" spans="1:23" x14ac:dyDescent="0.3">
      <c r="A25" s="35">
        <v>23</v>
      </c>
      <c r="B25" s="36" t="str">
        <f t="shared" si="0"/>
        <v/>
      </c>
      <c r="C25" s="40"/>
      <c r="D25" s="40"/>
      <c r="E25" s="40"/>
      <c r="F25" s="40"/>
      <c r="G25" s="66"/>
      <c r="H25" s="40"/>
      <c r="I25" s="40"/>
      <c r="J25" s="67"/>
      <c r="K25" s="40"/>
      <c r="L25" s="49"/>
      <c r="M25" s="68"/>
      <c r="N25" s="49"/>
      <c r="O25" s="40"/>
      <c r="P25" s="49"/>
      <c r="Q25" s="49"/>
      <c r="R25" s="49"/>
      <c r="S25" s="40"/>
      <c r="T25" s="49"/>
      <c r="U25" s="40"/>
      <c r="V25" s="40"/>
      <c r="W25" s="67"/>
    </row>
    <row r="26" spans="1:23" x14ac:dyDescent="0.3">
      <c r="A26" s="33">
        <v>24</v>
      </c>
      <c r="B26" s="34" t="str">
        <f t="shared" si="0"/>
        <v/>
      </c>
      <c r="C26" s="39"/>
      <c r="D26" s="39"/>
      <c r="E26" s="39"/>
      <c r="F26" s="39"/>
      <c r="G26" s="52"/>
      <c r="H26" s="39"/>
      <c r="I26" s="39"/>
      <c r="J26" s="64"/>
      <c r="K26" s="39"/>
      <c r="L26" s="48"/>
      <c r="M26" s="65"/>
      <c r="N26" s="48"/>
      <c r="O26" s="39"/>
      <c r="P26" s="48"/>
      <c r="Q26" s="48"/>
      <c r="R26" s="48"/>
      <c r="S26" s="39"/>
      <c r="T26" s="48"/>
      <c r="U26" s="39"/>
      <c r="V26" s="39"/>
      <c r="W26" s="64"/>
    </row>
    <row r="27" spans="1:23" x14ac:dyDescent="0.3">
      <c r="A27" s="35">
        <v>25</v>
      </c>
      <c r="B27" s="36" t="str">
        <f t="shared" si="0"/>
        <v/>
      </c>
      <c r="C27" s="40"/>
      <c r="D27" s="40"/>
      <c r="E27" s="40"/>
      <c r="F27" s="40"/>
      <c r="G27" s="66"/>
      <c r="H27" s="40"/>
      <c r="I27" s="40"/>
      <c r="J27" s="67"/>
      <c r="K27" s="40"/>
      <c r="L27" s="49"/>
      <c r="M27" s="68"/>
      <c r="N27" s="49"/>
      <c r="O27" s="40"/>
      <c r="P27" s="49"/>
      <c r="Q27" s="49"/>
      <c r="R27" s="49"/>
      <c r="S27" s="40"/>
      <c r="T27" s="49"/>
      <c r="U27" s="40"/>
      <c r="V27" s="40"/>
      <c r="W27" s="67"/>
    </row>
    <row r="28" spans="1:23" x14ac:dyDescent="0.3">
      <c r="A28" s="33">
        <v>26</v>
      </c>
      <c r="B28" s="34" t="str">
        <f t="shared" si="0"/>
        <v/>
      </c>
      <c r="C28" s="39"/>
      <c r="D28" s="39"/>
      <c r="E28" s="39"/>
      <c r="F28" s="39"/>
      <c r="G28" s="52"/>
      <c r="H28" s="39"/>
      <c r="I28" s="39"/>
      <c r="J28" s="64"/>
      <c r="K28" s="39"/>
      <c r="L28" s="48"/>
      <c r="M28" s="65"/>
      <c r="N28" s="48"/>
      <c r="O28" s="39"/>
      <c r="P28" s="48"/>
      <c r="Q28" s="48"/>
      <c r="R28" s="48"/>
      <c r="S28" s="39"/>
      <c r="T28" s="48"/>
      <c r="U28" s="39"/>
      <c r="V28" s="39"/>
      <c r="W28" s="64"/>
    </row>
    <row r="29" spans="1:23" x14ac:dyDescent="0.3">
      <c r="A29" s="2">
        <v>27</v>
      </c>
      <c r="B29" s="19" t="str">
        <f t="shared" si="0"/>
        <v/>
      </c>
      <c r="C29" s="41"/>
      <c r="D29" s="41"/>
      <c r="E29" s="41"/>
      <c r="F29" s="41"/>
      <c r="G29" s="69"/>
      <c r="H29" s="41"/>
      <c r="I29" s="41"/>
      <c r="J29" s="70"/>
      <c r="K29" s="41"/>
      <c r="L29" s="50"/>
      <c r="M29" s="71"/>
      <c r="N29" s="50"/>
      <c r="O29" s="41"/>
      <c r="P29" s="50"/>
      <c r="Q29" s="50"/>
      <c r="R29" s="50"/>
      <c r="S29" s="41"/>
      <c r="T29" s="50"/>
      <c r="U29" s="41"/>
      <c r="V29" s="41"/>
      <c r="W29" s="70"/>
    </row>
    <row r="30" spans="1:23" x14ac:dyDescent="0.3">
      <c r="A30" s="15">
        <v>28</v>
      </c>
      <c r="B30" s="16" t="str">
        <f t="shared" si="0"/>
        <v/>
      </c>
      <c r="C30" s="42"/>
      <c r="D30" s="42"/>
      <c r="E30" s="42"/>
      <c r="F30" s="42"/>
      <c r="G30" s="72"/>
      <c r="H30" s="42"/>
      <c r="I30" s="42"/>
      <c r="J30" s="73"/>
      <c r="K30" s="42"/>
      <c r="L30" s="51"/>
      <c r="M30" s="74"/>
      <c r="N30" s="51"/>
      <c r="O30" s="42"/>
      <c r="P30" s="51"/>
      <c r="Q30" s="51"/>
      <c r="R30" s="51"/>
      <c r="S30" s="42"/>
      <c r="T30" s="51"/>
      <c r="U30" s="42"/>
      <c r="V30" s="42"/>
      <c r="W30" s="73"/>
    </row>
    <row r="31" spans="1:23" x14ac:dyDescent="0.3">
      <c r="A31" s="2">
        <v>29</v>
      </c>
      <c r="B31" s="19" t="str">
        <f t="shared" si="0"/>
        <v/>
      </c>
      <c r="C31" s="41"/>
      <c r="D31" s="41"/>
      <c r="E31" s="41"/>
      <c r="F31" s="41"/>
      <c r="G31" s="69"/>
      <c r="H31" s="41"/>
      <c r="I31" s="41"/>
      <c r="J31" s="70"/>
      <c r="K31" s="41"/>
      <c r="L31" s="50"/>
      <c r="M31" s="71"/>
      <c r="N31" s="50"/>
      <c r="O31" s="41"/>
      <c r="P31" s="50"/>
      <c r="Q31" s="50"/>
      <c r="R31" s="50"/>
      <c r="S31" s="41"/>
      <c r="T31" s="50"/>
      <c r="U31" s="41"/>
      <c r="V31" s="41"/>
      <c r="W31" s="70"/>
    </row>
    <row r="32" spans="1:23" x14ac:dyDescent="0.3">
      <c r="A32" s="15">
        <v>30</v>
      </c>
      <c r="B32" s="16" t="str">
        <f t="shared" si="0"/>
        <v/>
      </c>
      <c r="C32" s="42"/>
      <c r="D32" s="42"/>
      <c r="E32" s="42"/>
      <c r="F32" s="42"/>
      <c r="G32" s="72"/>
      <c r="H32" s="42"/>
      <c r="I32" s="42"/>
      <c r="J32" s="73"/>
      <c r="K32" s="42"/>
      <c r="L32" s="51"/>
      <c r="M32" s="74"/>
      <c r="N32" s="51"/>
      <c r="O32" s="42"/>
      <c r="P32" s="51"/>
      <c r="Q32" s="51"/>
      <c r="R32" s="51"/>
      <c r="S32" s="42"/>
      <c r="T32" s="51"/>
      <c r="U32" s="42"/>
      <c r="V32" s="42"/>
      <c r="W32" s="73"/>
    </row>
    <row r="33" spans="1:23" x14ac:dyDescent="0.3">
      <c r="A33" s="2">
        <v>31</v>
      </c>
      <c r="C33" s="41"/>
      <c r="D33" s="41"/>
      <c r="E33" s="41"/>
      <c r="F33" s="41"/>
      <c r="G33" s="69"/>
      <c r="H33" s="41"/>
      <c r="I33" s="41"/>
      <c r="J33" s="70"/>
      <c r="K33" s="41"/>
      <c r="L33" s="50"/>
      <c r="M33" s="71"/>
      <c r="N33" s="50"/>
      <c r="O33" s="41"/>
      <c r="P33" s="50"/>
      <c r="Q33" s="50"/>
      <c r="R33" s="50"/>
      <c r="S33" s="41"/>
      <c r="T33" s="50"/>
      <c r="U33" s="41"/>
      <c r="V33" s="41"/>
      <c r="W33" s="70"/>
    </row>
    <row r="34" spans="1:23" x14ac:dyDescent="0.3">
      <c r="A34" s="2">
        <v>32</v>
      </c>
      <c r="C34" s="42"/>
      <c r="D34" s="42"/>
      <c r="E34" s="42"/>
      <c r="F34" s="42"/>
      <c r="G34" s="72"/>
      <c r="H34" s="42"/>
      <c r="I34" s="42"/>
      <c r="J34" s="73"/>
      <c r="K34" s="42"/>
      <c r="L34" s="51"/>
      <c r="M34" s="74"/>
      <c r="N34" s="51"/>
      <c r="O34" s="42"/>
      <c r="P34" s="51"/>
      <c r="Q34" s="51"/>
      <c r="R34" s="51"/>
      <c r="S34" s="42"/>
      <c r="T34" s="51"/>
      <c r="U34" s="42"/>
      <c r="V34" s="42"/>
      <c r="W34" s="73"/>
    </row>
    <row r="35" spans="1:23" x14ac:dyDescent="0.3">
      <c r="A35" s="2">
        <v>33</v>
      </c>
      <c r="C35" s="41"/>
      <c r="D35" s="41"/>
      <c r="E35" s="41"/>
      <c r="F35" s="41"/>
      <c r="G35" s="69"/>
      <c r="H35" s="41"/>
      <c r="I35" s="41"/>
      <c r="J35" s="70"/>
      <c r="K35" s="41"/>
      <c r="L35" s="50"/>
      <c r="M35" s="71"/>
      <c r="N35" s="50"/>
      <c r="O35" s="41"/>
      <c r="P35" s="50"/>
      <c r="Q35" s="50"/>
      <c r="R35" s="50"/>
      <c r="S35" s="41"/>
      <c r="T35" s="50"/>
      <c r="U35" s="41"/>
      <c r="V35" s="41"/>
      <c r="W35" s="70"/>
    </row>
    <row r="36" spans="1:23" x14ac:dyDescent="0.3">
      <c r="A36" s="15">
        <v>34</v>
      </c>
      <c r="B36" s="17"/>
      <c r="C36" s="42"/>
      <c r="D36" s="42"/>
      <c r="E36" s="42"/>
      <c r="F36" s="42"/>
      <c r="G36" s="72"/>
      <c r="H36" s="42"/>
      <c r="I36" s="42"/>
      <c r="J36" s="73"/>
      <c r="K36" s="42"/>
      <c r="L36" s="51"/>
      <c r="M36" s="74"/>
      <c r="N36" s="51"/>
      <c r="O36" s="42"/>
      <c r="P36" s="51"/>
      <c r="Q36" s="51"/>
      <c r="R36" s="51"/>
      <c r="S36" s="42"/>
      <c r="T36" s="51"/>
      <c r="U36" s="42"/>
      <c r="V36" s="42"/>
      <c r="W36" s="73"/>
    </row>
    <row r="37" spans="1:23" x14ac:dyDescent="0.3">
      <c r="A37" s="2">
        <v>35</v>
      </c>
      <c r="C37" s="41"/>
      <c r="D37" s="41"/>
      <c r="E37" s="41"/>
      <c r="F37" s="41"/>
      <c r="G37" s="69"/>
      <c r="H37" s="41"/>
      <c r="I37" s="41"/>
      <c r="J37" s="70"/>
      <c r="K37" s="41"/>
      <c r="L37" s="50"/>
      <c r="M37" s="71"/>
      <c r="N37" s="50"/>
      <c r="O37" s="41"/>
      <c r="P37" s="50"/>
      <c r="Q37" s="50"/>
      <c r="R37" s="50"/>
      <c r="S37" s="41"/>
      <c r="T37" s="50"/>
      <c r="U37" s="41"/>
      <c r="V37" s="41"/>
      <c r="W37" s="70"/>
    </row>
    <row r="38" spans="1:23" x14ac:dyDescent="0.3">
      <c r="A38" s="15">
        <v>36</v>
      </c>
      <c r="B38" s="17"/>
      <c r="C38" s="42"/>
      <c r="D38" s="42"/>
      <c r="E38" s="42"/>
      <c r="F38" s="42"/>
      <c r="G38" s="72"/>
      <c r="H38" s="42"/>
      <c r="I38" s="42"/>
      <c r="J38" s="73"/>
      <c r="K38" s="42"/>
      <c r="L38" s="51"/>
      <c r="M38" s="74"/>
      <c r="N38" s="51"/>
      <c r="O38" s="42"/>
      <c r="P38" s="51"/>
      <c r="Q38" s="51"/>
      <c r="R38" s="51"/>
      <c r="S38" s="42"/>
      <c r="T38" s="51"/>
      <c r="U38" s="42"/>
      <c r="V38" s="42"/>
      <c r="W38" s="73"/>
    </row>
    <row r="39" spans="1:23" x14ac:dyDescent="0.3">
      <c r="A39" s="2">
        <v>37</v>
      </c>
      <c r="C39" s="41"/>
      <c r="D39" s="41"/>
      <c r="E39" s="41"/>
      <c r="F39" s="41"/>
      <c r="G39" s="69"/>
      <c r="H39" s="41"/>
      <c r="I39" s="41"/>
      <c r="J39" s="70"/>
      <c r="K39" s="41"/>
      <c r="L39" s="50"/>
      <c r="M39" s="71"/>
      <c r="N39" s="50"/>
      <c r="O39" s="41"/>
      <c r="P39" s="50"/>
      <c r="Q39" s="50"/>
      <c r="R39" s="50"/>
      <c r="S39" s="41"/>
      <c r="T39" s="50"/>
      <c r="U39" s="41"/>
      <c r="V39" s="41"/>
      <c r="W39" s="70"/>
    </row>
    <row r="40" spans="1:23" x14ac:dyDescent="0.3">
      <c r="A40" s="15">
        <v>38</v>
      </c>
      <c r="B40" s="17"/>
      <c r="C40" s="42"/>
      <c r="D40" s="42"/>
      <c r="E40" s="42"/>
      <c r="F40" s="42"/>
      <c r="G40" s="72"/>
      <c r="H40" s="42"/>
      <c r="I40" s="42"/>
      <c r="J40" s="73"/>
      <c r="K40" s="42"/>
      <c r="L40" s="51"/>
      <c r="M40" s="74"/>
      <c r="N40" s="51"/>
      <c r="O40" s="42"/>
      <c r="P40" s="51"/>
      <c r="Q40" s="51"/>
      <c r="R40" s="51"/>
      <c r="S40" s="42"/>
      <c r="T40" s="51"/>
      <c r="U40" s="42"/>
      <c r="V40" s="42"/>
      <c r="W40" s="73"/>
    </row>
    <row r="41" spans="1:23" x14ac:dyDescent="0.3">
      <c r="A41" s="2">
        <v>39</v>
      </c>
      <c r="C41" s="41"/>
      <c r="D41" s="41"/>
      <c r="E41" s="41"/>
      <c r="F41" s="41"/>
      <c r="G41" s="69"/>
      <c r="H41" s="41"/>
      <c r="I41" s="41"/>
      <c r="J41" s="70"/>
      <c r="K41" s="41"/>
      <c r="L41" s="50"/>
      <c r="M41" s="71"/>
      <c r="N41" s="50"/>
      <c r="O41" s="41"/>
      <c r="P41" s="50"/>
      <c r="Q41" s="50"/>
      <c r="R41" s="50"/>
      <c r="S41" s="41"/>
      <c r="T41" s="50"/>
      <c r="U41" s="41"/>
      <c r="V41" s="41"/>
      <c r="W41" s="70"/>
    </row>
    <row r="42" spans="1:23" x14ac:dyDescent="0.3">
      <c r="A42" s="15">
        <v>40</v>
      </c>
      <c r="B42" s="17"/>
      <c r="C42" s="42"/>
      <c r="D42" s="42"/>
      <c r="E42" s="42"/>
      <c r="F42" s="42"/>
      <c r="G42" s="72"/>
      <c r="H42" s="42"/>
      <c r="I42" s="42"/>
      <c r="J42" s="73"/>
      <c r="K42" s="42"/>
      <c r="L42" s="51"/>
      <c r="M42" s="74"/>
      <c r="N42" s="51"/>
      <c r="O42" s="42"/>
      <c r="P42" s="51"/>
      <c r="Q42" s="51"/>
      <c r="R42" s="51"/>
      <c r="S42" s="42"/>
      <c r="T42" s="51"/>
      <c r="U42" s="42"/>
      <c r="V42" s="42"/>
      <c r="W42" s="73"/>
    </row>
    <row r="43" spans="1:23" x14ac:dyDescent="0.3">
      <c r="A43" s="2">
        <v>41</v>
      </c>
      <c r="C43" s="41"/>
      <c r="D43" s="41"/>
      <c r="E43" s="41"/>
      <c r="F43" s="41"/>
      <c r="G43" s="69"/>
      <c r="H43" s="41"/>
      <c r="I43" s="41"/>
      <c r="J43" s="70"/>
      <c r="K43" s="41"/>
      <c r="L43" s="50"/>
      <c r="M43" s="71"/>
      <c r="N43" s="50"/>
      <c r="O43" s="41"/>
      <c r="P43" s="50"/>
      <c r="Q43" s="50"/>
      <c r="R43" s="50"/>
      <c r="S43" s="41"/>
      <c r="T43" s="50"/>
      <c r="U43" s="41"/>
      <c r="V43" s="41"/>
      <c r="W43" s="70"/>
    </row>
    <row r="44" spans="1:23" x14ac:dyDescent="0.3">
      <c r="A44" s="15">
        <v>42</v>
      </c>
      <c r="B44" s="17"/>
      <c r="C44" s="42"/>
      <c r="D44" s="42"/>
      <c r="E44" s="42"/>
      <c r="F44" s="42"/>
      <c r="G44" s="72"/>
      <c r="H44" s="42"/>
      <c r="I44" s="42"/>
      <c r="J44" s="73"/>
      <c r="K44" s="42"/>
      <c r="L44" s="51"/>
      <c r="M44" s="74"/>
      <c r="N44" s="51"/>
      <c r="O44" s="42"/>
      <c r="P44" s="51"/>
      <c r="Q44" s="51"/>
      <c r="R44" s="51"/>
      <c r="S44" s="42"/>
      <c r="T44" s="51"/>
      <c r="U44" s="42"/>
      <c r="V44" s="42"/>
      <c r="W44" s="73"/>
    </row>
    <row r="45" spans="1:23" x14ac:dyDescent="0.3">
      <c r="A45" s="2">
        <v>43</v>
      </c>
      <c r="C45" s="41"/>
      <c r="D45" s="41"/>
      <c r="E45" s="41"/>
      <c r="F45" s="41"/>
      <c r="G45" s="69"/>
      <c r="H45" s="41"/>
      <c r="I45" s="41"/>
      <c r="J45" s="70"/>
      <c r="K45" s="41"/>
      <c r="L45" s="50"/>
      <c r="M45" s="71"/>
      <c r="N45" s="50"/>
      <c r="O45" s="41"/>
      <c r="P45" s="50"/>
      <c r="Q45" s="50"/>
      <c r="R45" s="50"/>
      <c r="S45" s="41"/>
      <c r="T45" s="50"/>
      <c r="U45" s="41"/>
      <c r="V45" s="41"/>
      <c r="W45" s="70"/>
    </row>
    <row r="46" spans="1:23" x14ac:dyDescent="0.3">
      <c r="A46" s="15">
        <v>44</v>
      </c>
      <c r="B46" s="17"/>
      <c r="C46" s="42"/>
      <c r="D46" s="42"/>
      <c r="E46" s="42"/>
      <c r="F46" s="42"/>
      <c r="G46" s="72"/>
      <c r="H46" s="42"/>
      <c r="I46" s="42"/>
      <c r="J46" s="73"/>
      <c r="K46" s="42"/>
      <c r="L46" s="51"/>
      <c r="M46" s="74"/>
      <c r="N46" s="51"/>
      <c r="O46" s="42"/>
      <c r="P46" s="51"/>
      <c r="Q46" s="51"/>
      <c r="R46" s="51"/>
      <c r="S46" s="42"/>
      <c r="T46" s="51"/>
      <c r="U46" s="42"/>
      <c r="V46" s="42"/>
      <c r="W46" s="73"/>
    </row>
    <row r="47" spans="1:23" x14ac:dyDescent="0.3">
      <c r="A47" s="2">
        <v>45</v>
      </c>
      <c r="C47" s="41"/>
      <c r="D47" s="41"/>
      <c r="E47" s="41"/>
      <c r="F47" s="41"/>
      <c r="G47" s="69"/>
      <c r="H47" s="41"/>
      <c r="I47" s="41"/>
      <c r="J47" s="70"/>
      <c r="K47" s="41"/>
      <c r="L47" s="50"/>
      <c r="M47" s="71"/>
      <c r="N47" s="50"/>
      <c r="O47" s="41"/>
      <c r="P47" s="50"/>
      <c r="Q47" s="50"/>
      <c r="R47" s="50"/>
      <c r="S47" s="41"/>
      <c r="T47" s="50"/>
      <c r="U47" s="41"/>
      <c r="V47" s="41"/>
      <c r="W47" s="70"/>
    </row>
    <row r="48" spans="1:23" x14ac:dyDescent="0.3">
      <c r="A48" s="15">
        <v>46</v>
      </c>
      <c r="B48" s="17"/>
      <c r="C48" s="42"/>
      <c r="D48" s="42"/>
      <c r="E48" s="42"/>
      <c r="F48" s="42"/>
      <c r="G48" s="72"/>
      <c r="H48" s="42"/>
      <c r="I48" s="42"/>
      <c r="J48" s="73"/>
      <c r="K48" s="42"/>
      <c r="L48" s="51"/>
      <c r="M48" s="74"/>
      <c r="N48" s="51"/>
      <c r="O48" s="42"/>
      <c r="P48" s="51"/>
      <c r="Q48" s="51"/>
      <c r="R48" s="51"/>
      <c r="S48" s="42"/>
      <c r="T48" s="51"/>
      <c r="U48" s="42"/>
      <c r="V48" s="42"/>
      <c r="W48" s="73"/>
    </row>
    <row r="49" spans="1:23" x14ac:dyDescent="0.3">
      <c r="A49" s="2">
        <v>47</v>
      </c>
      <c r="C49" s="41"/>
      <c r="D49" s="41"/>
      <c r="E49" s="41"/>
      <c r="F49" s="41"/>
      <c r="G49" s="69"/>
      <c r="H49" s="41"/>
      <c r="I49" s="41"/>
      <c r="J49" s="70"/>
      <c r="K49" s="41"/>
      <c r="L49" s="50"/>
      <c r="M49" s="71"/>
      <c r="N49" s="50"/>
      <c r="O49" s="41"/>
      <c r="P49" s="50"/>
      <c r="Q49" s="50"/>
      <c r="R49" s="50"/>
      <c r="S49" s="41"/>
      <c r="T49" s="50"/>
      <c r="U49" s="41"/>
      <c r="V49" s="41"/>
      <c r="W49" s="70"/>
    </row>
    <row r="50" spans="1:23" x14ac:dyDescent="0.3">
      <c r="A50" s="15">
        <v>48</v>
      </c>
      <c r="B50" s="17"/>
      <c r="C50" s="42"/>
      <c r="D50" s="42"/>
      <c r="E50" s="42"/>
      <c r="F50" s="42"/>
      <c r="G50" s="72"/>
      <c r="H50" s="42"/>
      <c r="I50" s="42"/>
      <c r="J50" s="73"/>
      <c r="K50" s="42"/>
      <c r="L50" s="51"/>
      <c r="M50" s="74"/>
      <c r="N50" s="51"/>
      <c r="O50" s="42"/>
      <c r="P50" s="51"/>
      <c r="Q50" s="51"/>
      <c r="R50" s="51"/>
      <c r="S50" s="42"/>
      <c r="T50" s="51"/>
      <c r="U50" s="42"/>
      <c r="V50" s="42"/>
      <c r="W50" s="73"/>
    </row>
    <row r="51" spans="1:23" x14ac:dyDescent="0.3">
      <c r="A51" s="2">
        <v>49</v>
      </c>
      <c r="C51" s="41"/>
      <c r="D51" s="41"/>
      <c r="E51" s="41"/>
      <c r="F51" s="41"/>
      <c r="G51" s="69"/>
      <c r="H51" s="41"/>
      <c r="I51" s="41"/>
      <c r="J51" s="70"/>
      <c r="K51" s="41"/>
      <c r="L51" s="50"/>
      <c r="M51" s="71"/>
      <c r="N51" s="50"/>
      <c r="O51" s="41"/>
      <c r="P51" s="50"/>
      <c r="Q51" s="50"/>
      <c r="R51" s="50"/>
      <c r="S51" s="41"/>
      <c r="T51" s="50"/>
      <c r="U51" s="41"/>
      <c r="V51" s="41"/>
      <c r="W51" s="70"/>
    </row>
    <row r="52" spans="1:23" x14ac:dyDescent="0.3">
      <c r="A52" s="15">
        <v>50</v>
      </c>
      <c r="B52" s="17"/>
      <c r="C52" s="42"/>
      <c r="D52" s="42"/>
      <c r="E52" s="42"/>
      <c r="F52" s="42"/>
      <c r="G52" s="72"/>
      <c r="H52" s="42"/>
      <c r="I52" s="42"/>
      <c r="J52" s="73"/>
      <c r="K52" s="42"/>
      <c r="L52" s="51"/>
      <c r="M52" s="74"/>
      <c r="N52" s="51"/>
      <c r="O52" s="42"/>
      <c r="P52" s="51"/>
      <c r="Q52" s="51"/>
      <c r="R52" s="51"/>
      <c r="S52" s="42"/>
      <c r="T52" s="51"/>
      <c r="U52" s="42"/>
      <c r="V52" s="42"/>
      <c r="W52" s="73"/>
    </row>
    <row r="53" spans="1:23" x14ac:dyDescent="0.3">
      <c r="A53" s="2">
        <v>51</v>
      </c>
      <c r="C53" s="41"/>
      <c r="D53" s="41"/>
      <c r="E53" s="41"/>
      <c r="F53" s="41"/>
      <c r="G53" s="69"/>
      <c r="H53" s="41"/>
      <c r="I53" s="41"/>
      <c r="J53" s="70"/>
      <c r="K53" s="41"/>
      <c r="L53" s="50"/>
      <c r="M53" s="71"/>
      <c r="N53" s="50"/>
      <c r="O53" s="41"/>
      <c r="P53" s="50"/>
      <c r="Q53" s="50"/>
      <c r="R53" s="50"/>
      <c r="S53" s="41"/>
      <c r="T53" s="50"/>
      <c r="U53" s="41"/>
      <c r="V53" s="41"/>
      <c r="W53" s="70"/>
    </row>
    <row r="54" spans="1:23" x14ac:dyDescent="0.3">
      <c r="A54" s="15">
        <v>52</v>
      </c>
      <c r="B54" s="17"/>
      <c r="C54" s="42"/>
      <c r="D54" s="42"/>
      <c r="E54" s="42"/>
      <c r="F54" s="42"/>
      <c r="G54" s="72"/>
      <c r="H54" s="42"/>
      <c r="I54" s="42"/>
      <c r="J54" s="73"/>
      <c r="K54" s="42"/>
      <c r="L54" s="51"/>
      <c r="M54" s="74"/>
      <c r="N54" s="51"/>
      <c r="O54" s="42"/>
      <c r="P54" s="51"/>
      <c r="Q54" s="51"/>
      <c r="R54" s="51"/>
      <c r="S54" s="42"/>
      <c r="T54" s="51"/>
      <c r="U54" s="42"/>
      <c r="V54" s="42"/>
      <c r="W54" s="73"/>
    </row>
    <row r="55" spans="1:23" x14ac:dyDescent="0.3">
      <c r="A55" s="2">
        <v>53</v>
      </c>
      <c r="C55" s="41"/>
      <c r="D55" s="41"/>
      <c r="E55" s="41"/>
      <c r="F55" s="41"/>
      <c r="G55" s="69"/>
      <c r="H55" s="41"/>
      <c r="I55" s="41"/>
      <c r="J55" s="70"/>
      <c r="K55" s="41"/>
      <c r="L55" s="50"/>
      <c r="M55" s="71"/>
      <c r="N55" s="50"/>
      <c r="O55" s="41"/>
      <c r="P55" s="50"/>
      <c r="Q55" s="50"/>
      <c r="R55" s="50"/>
      <c r="S55" s="41"/>
      <c r="T55" s="50"/>
      <c r="U55" s="41"/>
      <c r="V55" s="41"/>
      <c r="W55" s="70"/>
    </row>
    <row r="56" spans="1:23" x14ac:dyDescent="0.3">
      <c r="A56" s="15">
        <v>54</v>
      </c>
      <c r="B56" s="17"/>
      <c r="C56" s="42"/>
      <c r="D56" s="42"/>
      <c r="E56" s="42"/>
      <c r="F56" s="42"/>
      <c r="G56" s="72"/>
      <c r="H56" s="42"/>
      <c r="I56" s="42"/>
      <c r="J56" s="73"/>
      <c r="K56" s="42"/>
      <c r="L56" s="51"/>
      <c r="M56" s="74"/>
      <c r="N56" s="51"/>
      <c r="O56" s="42"/>
      <c r="P56" s="51"/>
      <c r="Q56" s="51"/>
      <c r="R56" s="51"/>
      <c r="S56" s="42"/>
      <c r="T56" s="51"/>
      <c r="U56" s="42"/>
      <c r="V56" s="42"/>
      <c r="W56" s="73"/>
    </row>
    <row r="57" spans="1:23" x14ac:dyDescent="0.3">
      <c r="A57" s="2">
        <v>55</v>
      </c>
      <c r="C57" s="41"/>
      <c r="D57" s="41"/>
      <c r="E57" s="41"/>
      <c r="F57" s="41"/>
      <c r="G57" s="69"/>
      <c r="H57" s="41"/>
      <c r="I57" s="41"/>
      <c r="J57" s="70"/>
      <c r="K57" s="41"/>
      <c r="L57" s="50"/>
      <c r="M57" s="71"/>
      <c r="N57" s="50"/>
      <c r="O57" s="41"/>
      <c r="P57" s="50"/>
      <c r="Q57" s="50"/>
      <c r="R57" s="50"/>
      <c r="S57" s="41"/>
      <c r="T57" s="50"/>
      <c r="U57" s="41"/>
      <c r="V57" s="41"/>
      <c r="W57" s="70"/>
    </row>
    <row r="58" spans="1:23" x14ac:dyDescent="0.3">
      <c r="A58" s="15">
        <v>56</v>
      </c>
      <c r="B58" s="17"/>
      <c r="C58" s="42"/>
      <c r="D58" s="42"/>
      <c r="E58" s="42"/>
      <c r="F58" s="42"/>
      <c r="G58" s="72"/>
      <c r="H58" s="42"/>
      <c r="I58" s="42"/>
      <c r="J58" s="73"/>
      <c r="K58" s="42"/>
      <c r="L58" s="51"/>
      <c r="M58" s="74"/>
      <c r="N58" s="51"/>
      <c r="O58" s="42"/>
      <c r="P58" s="51"/>
      <c r="Q58" s="51"/>
      <c r="R58" s="51"/>
      <c r="S58" s="42"/>
      <c r="T58" s="51"/>
      <c r="U58" s="42"/>
      <c r="V58" s="42"/>
      <c r="W58" s="73"/>
    </row>
    <row r="59" spans="1:23" x14ac:dyDescent="0.3">
      <c r="A59" s="2">
        <v>57</v>
      </c>
      <c r="C59" s="41"/>
      <c r="D59" s="41"/>
      <c r="E59" s="41"/>
      <c r="F59" s="41"/>
      <c r="G59" s="69"/>
      <c r="H59" s="41"/>
      <c r="I59" s="41"/>
      <c r="J59" s="70"/>
      <c r="K59" s="41"/>
      <c r="L59" s="50"/>
      <c r="M59" s="71"/>
      <c r="N59" s="50"/>
      <c r="O59" s="41"/>
      <c r="P59" s="50"/>
      <c r="Q59" s="50"/>
      <c r="R59" s="50"/>
      <c r="S59" s="41"/>
      <c r="T59" s="50"/>
      <c r="U59" s="41"/>
      <c r="V59" s="41"/>
      <c r="W59" s="70"/>
    </row>
    <row r="60" spans="1:23" x14ac:dyDescent="0.3">
      <c r="A60" s="15">
        <v>58</v>
      </c>
      <c r="B60" s="17"/>
      <c r="C60" s="42"/>
      <c r="D60" s="42"/>
      <c r="E60" s="42"/>
      <c r="F60" s="42"/>
      <c r="G60" s="72"/>
      <c r="H60" s="42"/>
      <c r="I60" s="42"/>
      <c r="J60" s="73"/>
      <c r="K60" s="42"/>
      <c r="L60" s="51"/>
      <c r="M60" s="74"/>
      <c r="N60" s="51"/>
      <c r="O60" s="42"/>
      <c r="P60" s="51"/>
      <c r="Q60" s="51"/>
      <c r="R60" s="51"/>
      <c r="S60" s="42"/>
      <c r="T60" s="51"/>
      <c r="U60" s="42"/>
      <c r="V60" s="42"/>
      <c r="W60" s="73"/>
    </row>
    <row r="61" spans="1:23" x14ac:dyDescent="0.3">
      <c r="A61" s="2">
        <v>59</v>
      </c>
      <c r="C61" s="41"/>
      <c r="D61" s="41"/>
      <c r="E61" s="41"/>
      <c r="F61" s="41"/>
      <c r="G61" s="69"/>
      <c r="H61" s="41"/>
      <c r="I61" s="41"/>
      <c r="J61" s="70"/>
      <c r="K61" s="41"/>
      <c r="L61" s="50"/>
      <c r="M61" s="71"/>
      <c r="N61" s="50"/>
      <c r="O61" s="41"/>
      <c r="P61" s="50"/>
      <c r="Q61" s="50"/>
      <c r="R61" s="50"/>
      <c r="S61" s="41"/>
      <c r="T61" s="50"/>
      <c r="U61" s="41"/>
      <c r="V61" s="41"/>
      <c r="W61" s="70"/>
    </row>
    <row r="62" spans="1:23" x14ac:dyDescent="0.3">
      <c r="A62" s="15">
        <v>60</v>
      </c>
      <c r="B62" s="17"/>
      <c r="C62" s="42"/>
      <c r="D62" s="42"/>
      <c r="E62" s="42"/>
      <c r="F62" s="42"/>
      <c r="G62" s="72"/>
      <c r="H62" s="42"/>
      <c r="I62" s="42"/>
      <c r="J62" s="73"/>
      <c r="K62" s="42"/>
      <c r="L62" s="51"/>
      <c r="M62" s="74"/>
      <c r="N62" s="51"/>
      <c r="O62" s="42"/>
      <c r="P62" s="51"/>
      <c r="Q62" s="51"/>
      <c r="R62" s="51"/>
      <c r="S62" s="42"/>
      <c r="T62" s="51"/>
      <c r="U62" s="42"/>
      <c r="V62" s="42"/>
      <c r="W62" s="73"/>
    </row>
    <row r="63" spans="1:23" x14ac:dyDescent="0.3">
      <c r="A63" s="2">
        <v>61</v>
      </c>
      <c r="C63" s="41"/>
      <c r="D63" s="41"/>
      <c r="E63" s="41"/>
      <c r="F63" s="41"/>
      <c r="G63" s="69"/>
      <c r="H63" s="41"/>
      <c r="I63" s="41"/>
      <c r="J63" s="70"/>
      <c r="K63" s="41"/>
      <c r="L63" s="50"/>
      <c r="M63" s="71"/>
      <c r="N63" s="50"/>
      <c r="O63" s="41"/>
      <c r="P63" s="50"/>
      <c r="Q63" s="50"/>
      <c r="R63" s="50"/>
      <c r="S63" s="41"/>
      <c r="T63" s="50"/>
      <c r="U63" s="41"/>
      <c r="V63" s="41"/>
      <c r="W63" s="70"/>
    </row>
    <row r="64" spans="1:23" x14ac:dyDescent="0.3">
      <c r="A64" s="15">
        <v>62</v>
      </c>
      <c r="B64" s="17"/>
      <c r="C64" s="42"/>
      <c r="D64" s="42"/>
      <c r="E64" s="42"/>
      <c r="F64" s="42"/>
      <c r="G64" s="72"/>
      <c r="H64" s="42"/>
      <c r="I64" s="42"/>
      <c r="J64" s="73"/>
      <c r="K64" s="42"/>
      <c r="L64" s="51"/>
      <c r="M64" s="74"/>
      <c r="N64" s="51"/>
      <c r="O64" s="42"/>
      <c r="P64" s="51"/>
      <c r="Q64" s="51"/>
      <c r="R64" s="51"/>
      <c r="S64" s="42"/>
      <c r="T64" s="51"/>
      <c r="U64" s="42"/>
      <c r="V64" s="42"/>
      <c r="W64" s="73"/>
    </row>
    <row r="65" spans="1:23" x14ac:dyDescent="0.3">
      <c r="A65" s="2">
        <v>63</v>
      </c>
      <c r="C65" s="41"/>
      <c r="D65" s="41"/>
      <c r="E65" s="41"/>
      <c r="F65" s="41"/>
      <c r="G65" s="69"/>
      <c r="H65" s="41"/>
      <c r="I65" s="41"/>
      <c r="J65" s="70"/>
      <c r="K65" s="41"/>
      <c r="L65" s="50"/>
      <c r="M65" s="71"/>
      <c r="N65" s="50"/>
      <c r="O65" s="41"/>
      <c r="P65" s="50"/>
      <c r="Q65" s="50"/>
      <c r="R65" s="50"/>
      <c r="S65" s="41"/>
      <c r="T65" s="50"/>
      <c r="U65" s="41"/>
      <c r="V65" s="41"/>
      <c r="W65" s="70"/>
    </row>
    <row r="66" spans="1:23" x14ac:dyDescent="0.3">
      <c r="A66" s="15">
        <v>64</v>
      </c>
      <c r="B66" s="17"/>
      <c r="C66" s="42"/>
      <c r="D66" s="42"/>
      <c r="E66" s="42"/>
      <c r="F66" s="42"/>
      <c r="G66" s="72"/>
      <c r="H66" s="42"/>
      <c r="I66" s="42"/>
      <c r="J66" s="73"/>
      <c r="K66" s="42"/>
      <c r="L66" s="51"/>
      <c r="M66" s="74"/>
      <c r="N66" s="51"/>
      <c r="O66" s="42"/>
      <c r="P66" s="51"/>
      <c r="Q66" s="51"/>
      <c r="R66" s="51"/>
      <c r="S66" s="42"/>
      <c r="T66" s="51"/>
      <c r="U66" s="42"/>
      <c r="V66" s="42"/>
      <c r="W66" s="73"/>
    </row>
    <row r="67" spans="1:23" x14ac:dyDescent="0.3">
      <c r="A67" s="2">
        <v>65</v>
      </c>
      <c r="C67" s="41"/>
      <c r="D67" s="41"/>
      <c r="E67" s="41"/>
      <c r="F67" s="41"/>
      <c r="G67" s="69"/>
      <c r="H67" s="41"/>
      <c r="I67" s="41"/>
      <c r="J67" s="70"/>
      <c r="K67" s="41"/>
      <c r="L67" s="50"/>
      <c r="M67" s="71"/>
      <c r="N67" s="50"/>
      <c r="O67" s="41"/>
      <c r="P67" s="50"/>
      <c r="Q67" s="50"/>
      <c r="R67" s="50"/>
      <c r="S67" s="41"/>
      <c r="T67" s="50"/>
      <c r="U67" s="41"/>
      <c r="V67" s="41"/>
      <c r="W67" s="70"/>
    </row>
    <row r="68" spans="1:23" x14ac:dyDescent="0.3">
      <c r="A68" s="15">
        <v>66</v>
      </c>
      <c r="B68" s="17"/>
      <c r="C68" s="42"/>
      <c r="D68" s="42"/>
      <c r="E68" s="42"/>
      <c r="F68" s="42"/>
      <c r="G68" s="72"/>
      <c r="H68" s="42"/>
      <c r="I68" s="42"/>
      <c r="J68" s="73"/>
      <c r="K68" s="42"/>
      <c r="L68" s="51"/>
      <c r="M68" s="74"/>
      <c r="N68" s="51"/>
      <c r="O68" s="42"/>
      <c r="P68" s="51"/>
      <c r="Q68" s="51"/>
      <c r="R68" s="51"/>
      <c r="S68" s="42"/>
      <c r="T68" s="51"/>
      <c r="U68" s="42"/>
      <c r="V68" s="42"/>
      <c r="W68" s="73"/>
    </row>
    <row r="69" spans="1:23" x14ac:dyDescent="0.3">
      <c r="A69" s="2">
        <v>67</v>
      </c>
      <c r="C69" s="41"/>
      <c r="D69" s="41"/>
      <c r="E69" s="41"/>
      <c r="F69" s="41"/>
      <c r="G69" s="69"/>
      <c r="H69" s="41"/>
      <c r="I69" s="41"/>
      <c r="J69" s="70"/>
      <c r="K69" s="41"/>
      <c r="L69" s="50"/>
      <c r="M69" s="71"/>
      <c r="N69" s="50"/>
      <c r="O69" s="41"/>
      <c r="P69" s="50"/>
      <c r="Q69" s="50"/>
      <c r="R69" s="50"/>
      <c r="S69" s="41"/>
      <c r="T69" s="50"/>
      <c r="U69" s="41"/>
      <c r="V69" s="41"/>
      <c r="W69" s="70"/>
    </row>
    <row r="70" spans="1:23" x14ac:dyDescent="0.3">
      <c r="A70" s="15">
        <v>68</v>
      </c>
      <c r="B70" s="17"/>
      <c r="C70" s="42"/>
      <c r="D70" s="42"/>
      <c r="E70" s="42"/>
      <c r="F70" s="42"/>
      <c r="G70" s="72"/>
      <c r="H70" s="42"/>
      <c r="I70" s="42"/>
      <c r="J70" s="73"/>
      <c r="K70" s="42"/>
      <c r="L70" s="51"/>
      <c r="M70" s="74"/>
      <c r="N70" s="51"/>
      <c r="O70" s="42"/>
      <c r="P70" s="51"/>
      <c r="Q70" s="51"/>
      <c r="R70" s="51"/>
      <c r="S70" s="42"/>
      <c r="T70" s="51"/>
      <c r="U70" s="42"/>
      <c r="V70" s="42"/>
      <c r="W70" s="73"/>
    </row>
    <row r="71" spans="1:23" x14ac:dyDescent="0.3">
      <c r="A71" s="2">
        <v>69</v>
      </c>
      <c r="C71" s="41"/>
      <c r="D71" s="41"/>
      <c r="E71" s="41"/>
      <c r="F71" s="41"/>
      <c r="G71" s="69"/>
      <c r="H71" s="41"/>
      <c r="I71" s="41"/>
      <c r="J71" s="70"/>
      <c r="K71" s="41"/>
      <c r="L71" s="50"/>
      <c r="M71" s="71"/>
      <c r="N71" s="50"/>
      <c r="O71" s="41"/>
      <c r="P71" s="50"/>
      <c r="Q71" s="50"/>
      <c r="R71" s="50"/>
      <c r="S71" s="41"/>
      <c r="T71" s="50"/>
      <c r="U71" s="41"/>
      <c r="V71" s="41"/>
      <c r="W71" s="70"/>
    </row>
    <row r="72" spans="1:23" x14ac:dyDescent="0.3">
      <c r="A72" s="15">
        <v>70</v>
      </c>
      <c r="B72" s="17"/>
      <c r="C72" s="42"/>
      <c r="D72" s="42"/>
      <c r="E72" s="42"/>
      <c r="F72" s="42"/>
      <c r="G72" s="72"/>
      <c r="H72" s="42"/>
      <c r="I72" s="42"/>
      <c r="J72" s="73"/>
      <c r="K72" s="42"/>
      <c r="L72" s="51"/>
      <c r="M72" s="74"/>
      <c r="N72" s="51"/>
      <c r="O72" s="42"/>
      <c r="P72" s="51"/>
      <c r="Q72" s="51"/>
      <c r="R72" s="51"/>
      <c r="S72" s="42"/>
      <c r="T72" s="51"/>
      <c r="U72" s="42"/>
      <c r="V72" s="42"/>
      <c r="W72" s="73"/>
    </row>
    <row r="73" spans="1:23" x14ac:dyDescent="0.3">
      <c r="A73" s="2">
        <v>71</v>
      </c>
      <c r="C73" s="41"/>
      <c r="D73" s="41"/>
      <c r="E73" s="41"/>
      <c r="F73" s="41"/>
      <c r="G73" s="69"/>
      <c r="H73" s="41"/>
      <c r="I73" s="41"/>
      <c r="J73" s="70"/>
      <c r="K73" s="41"/>
      <c r="L73" s="50"/>
      <c r="M73" s="71"/>
      <c r="N73" s="50"/>
      <c r="O73" s="41"/>
      <c r="P73" s="50"/>
      <c r="Q73" s="50"/>
      <c r="R73" s="50"/>
      <c r="S73" s="41"/>
      <c r="T73" s="50"/>
      <c r="U73" s="41"/>
      <c r="V73" s="41"/>
      <c r="W73" s="70"/>
    </row>
    <row r="74" spans="1:23" x14ac:dyDescent="0.3">
      <c r="A74" s="15">
        <v>72</v>
      </c>
      <c r="B74" s="17"/>
      <c r="C74" s="42"/>
      <c r="D74" s="42"/>
      <c r="E74" s="42"/>
      <c r="F74" s="42"/>
      <c r="G74" s="72"/>
      <c r="H74" s="42"/>
      <c r="I74" s="42"/>
      <c r="J74" s="73"/>
      <c r="K74" s="42"/>
      <c r="L74" s="51"/>
      <c r="M74" s="74"/>
      <c r="N74" s="51"/>
      <c r="O74" s="42"/>
      <c r="P74" s="51"/>
      <c r="Q74" s="51"/>
      <c r="R74" s="51"/>
      <c r="S74" s="42"/>
      <c r="T74" s="51"/>
      <c r="U74" s="42"/>
      <c r="V74" s="42"/>
      <c r="W74" s="73"/>
    </row>
    <row r="75" spans="1:23" x14ac:dyDescent="0.3">
      <c r="A75" s="2">
        <v>73</v>
      </c>
      <c r="C75" s="41"/>
      <c r="D75" s="41"/>
      <c r="E75" s="41"/>
      <c r="F75" s="41"/>
      <c r="G75" s="69"/>
      <c r="H75" s="41"/>
      <c r="I75" s="41"/>
      <c r="J75" s="70"/>
      <c r="K75" s="41"/>
      <c r="L75" s="50"/>
      <c r="M75" s="71"/>
      <c r="N75" s="50"/>
      <c r="O75" s="41"/>
      <c r="P75" s="50"/>
      <c r="Q75" s="50"/>
      <c r="R75" s="50"/>
      <c r="S75" s="41"/>
      <c r="T75" s="50"/>
      <c r="U75" s="41"/>
      <c r="V75" s="41"/>
      <c r="W75" s="70"/>
    </row>
    <row r="76" spans="1:23" x14ac:dyDescent="0.3">
      <c r="A76" s="15">
        <v>74</v>
      </c>
      <c r="B76" s="17"/>
      <c r="C76" s="42"/>
      <c r="D76" s="42"/>
      <c r="E76" s="42"/>
      <c r="F76" s="42"/>
      <c r="G76" s="72"/>
      <c r="H76" s="42"/>
      <c r="I76" s="42"/>
      <c r="J76" s="73"/>
      <c r="K76" s="42"/>
      <c r="L76" s="51"/>
      <c r="M76" s="74"/>
      <c r="N76" s="51"/>
      <c r="O76" s="42"/>
      <c r="P76" s="51"/>
      <c r="Q76" s="51"/>
      <c r="R76" s="51"/>
      <c r="S76" s="42"/>
      <c r="T76" s="51"/>
      <c r="U76" s="42"/>
      <c r="V76" s="42"/>
      <c r="W76" s="73"/>
    </row>
    <row r="77" spans="1:23" x14ac:dyDescent="0.3">
      <c r="A77" s="2">
        <v>75</v>
      </c>
      <c r="C77" s="41"/>
      <c r="D77" s="41"/>
      <c r="E77" s="41"/>
      <c r="F77" s="41"/>
      <c r="G77" s="69"/>
      <c r="H77" s="41"/>
      <c r="I77" s="41"/>
      <c r="J77" s="70"/>
      <c r="K77" s="41"/>
      <c r="L77" s="50"/>
      <c r="M77" s="71"/>
      <c r="N77" s="50"/>
      <c r="O77" s="41"/>
      <c r="P77" s="50"/>
      <c r="Q77" s="50"/>
      <c r="R77" s="50"/>
      <c r="S77" s="41"/>
      <c r="T77" s="50"/>
      <c r="U77" s="41"/>
      <c r="V77" s="41"/>
      <c r="W77" s="70"/>
    </row>
    <row r="78" spans="1:23" x14ac:dyDescent="0.3">
      <c r="A78" s="15">
        <v>76</v>
      </c>
      <c r="B78" s="17"/>
      <c r="C78" s="42"/>
      <c r="D78" s="42"/>
      <c r="E78" s="42"/>
      <c r="F78" s="42"/>
      <c r="G78" s="72"/>
      <c r="H78" s="42"/>
      <c r="I78" s="42"/>
      <c r="J78" s="73"/>
      <c r="K78" s="42"/>
      <c r="L78" s="51"/>
      <c r="M78" s="74"/>
      <c r="N78" s="51"/>
      <c r="O78" s="42"/>
      <c r="P78" s="51"/>
      <c r="Q78" s="51"/>
      <c r="R78" s="51"/>
      <c r="S78" s="42"/>
      <c r="T78" s="51"/>
      <c r="U78" s="42"/>
      <c r="V78" s="42"/>
      <c r="W78" s="73"/>
    </row>
    <row r="79" spans="1:23" x14ac:dyDescent="0.3">
      <c r="A79" s="2">
        <v>77</v>
      </c>
      <c r="C79" s="41"/>
      <c r="D79" s="41"/>
      <c r="E79" s="41"/>
      <c r="F79" s="41"/>
      <c r="G79" s="69"/>
      <c r="H79" s="41"/>
      <c r="I79" s="41"/>
      <c r="J79" s="70"/>
      <c r="K79" s="41"/>
      <c r="L79" s="50"/>
      <c r="M79" s="71"/>
      <c r="N79" s="50"/>
      <c r="O79" s="41"/>
      <c r="P79" s="50"/>
      <c r="Q79" s="50"/>
      <c r="R79" s="50"/>
      <c r="S79" s="41"/>
      <c r="T79" s="50"/>
      <c r="U79" s="41"/>
      <c r="V79" s="41"/>
      <c r="W79" s="70"/>
    </row>
    <row r="80" spans="1:23" x14ac:dyDescent="0.3">
      <c r="A80" s="15">
        <v>78</v>
      </c>
      <c r="B80" s="17"/>
      <c r="C80" s="42"/>
      <c r="D80" s="42"/>
      <c r="E80" s="42"/>
      <c r="F80" s="42"/>
      <c r="G80" s="72"/>
      <c r="H80" s="42"/>
      <c r="I80" s="42"/>
      <c r="J80" s="73"/>
      <c r="K80" s="42"/>
      <c r="L80" s="51"/>
      <c r="M80" s="74"/>
      <c r="N80" s="51"/>
      <c r="O80" s="42"/>
      <c r="P80" s="51"/>
      <c r="Q80" s="51"/>
      <c r="R80" s="51"/>
      <c r="S80" s="42"/>
      <c r="T80" s="51"/>
      <c r="U80" s="42"/>
      <c r="V80" s="42"/>
      <c r="W80" s="73"/>
    </row>
    <row r="81" spans="1:23" x14ac:dyDescent="0.3">
      <c r="A81" s="2">
        <v>79</v>
      </c>
      <c r="C81" s="41"/>
      <c r="D81" s="41"/>
      <c r="E81" s="41"/>
      <c r="F81" s="41"/>
      <c r="G81" s="69"/>
      <c r="H81" s="41"/>
      <c r="I81" s="41"/>
      <c r="J81" s="70"/>
      <c r="K81" s="41"/>
      <c r="L81" s="50"/>
      <c r="M81" s="71"/>
      <c r="N81" s="50"/>
      <c r="O81" s="41"/>
      <c r="P81" s="50"/>
      <c r="Q81" s="50"/>
      <c r="R81" s="50"/>
      <c r="S81" s="41"/>
      <c r="T81" s="50"/>
      <c r="U81" s="41"/>
      <c r="V81" s="41"/>
      <c r="W81" s="70"/>
    </row>
    <row r="82" spans="1:23" x14ac:dyDescent="0.3">
      <c r="A82" s="15">
        <v>80</v>
      </c>
      <c r="B82" s="17"/>
      <c r="C82" s="42"/>
      <c r="D82" s="42"/>
      <c r="E82" s="42"/>
      <c r="F82" s="42"/>
      <c r="G82" s="72"/>
      <c r="H82" s="42"/>
      <c r="I82" s="42"/>
      <c r="J82" s="73"/>
      <c r="K82" s="42"/>
      <c r="L82" s="51"/>
      <c r="M82" s="74"/>
      <c r="N82" s="51"/>
      <c r="O82" s="42"/>
      <c r="P82" s="51"/>
      <c r="Q82" s="51"/>
      <c r="R82" s="51"/>
      <c r="S82" s="42"/>
      <c r="T82" s="51"/>
      <c r="U82" s="42"/>
      <c r="V82" s="42"/>
      <c r="W82" s="73"/>
    </row>
    <row r="83" spans="1:23" x14ac:dyDescent="0.3">
      <c r="A83" s="2">
        <v>81</v>
      </c>
      <c r="C83" s="41"/>
      <c r="D83" s="41"/>
      <c r="E83" s="41"/>
      <c r="F83" s="41"/>
      <c r="G83" s="69"/>
      <c r="H83" s="41"/>
      <c r="I83" s="41"/>
      <c r="J83" s="70"/>
      <c r="K83" s="41"/>
      <c r="L83" s="50"/>
      <c r="M83" s="71"/>
      <c r="N83" s="50"/>
      <c r="O83" s="41"/>
      <c r="P83" s="50"/>
      <c r="Q83" s="50"/>
      <c r="R83" s="50"/>
      <c r="S83" s="41"/>
      <c r="T83" s="50"/>
      <c r="U83" s="41"/>
      <c r="V83" s="41"/>
      <c r="W83" s="70"/>
    </row>
    <row r="84" spans="1:23" x14ac:dyDescent="0.3">
      <c r="A84" s="15">
        <v>82</v>
      </c>
      <c r="B84" s="17"/>
      <c r="C84" s="42"/>
      <c r="D84" s="42"/>
      <c r="E84" s="42"/>
      <c r="F84" s="42"/>
      <c r="G84" s="72"/>
      <c r="H84" s="42"/>
      <c r="I84" s="42"/>
      <c r="J84" s="73"/>
      <c r="K84" s="42"/>
      <c r="L84" s="51"/>
      <c r="M84" s="74"/>
      <c r="N84" s="51"/>
      <c r="O84" s="42"/>
      <c r="P84" s="51"/>
      <c r="Q84" s="51"/>
      <c r="R84" s="51"/>
      <c r="S84" s="42"/>
      <c r="T84" s="51"/>
      <c r="U84" s="42"/>
      <c r="V84" s="42"/>
      <c r="W84" s="73"/>
    </row>
    <row r="85" spans="1:23" x14ac:dyDescent="0.3">
      <c r="A85" s="2">
        <v>83</v>
      </c>
      <c r="C85" s="41"/>
      <c r="D85" s="41"/>
      <c r="E85" s="41"/>
      <c r="F85" s="41"/>
      <c r="G85" s="69"/>
      <c r="H85" s="41"/>
      <c r="I85" s="41"/>
      <c r="J85" s="70"/>
      <c r="K85" s="41"/>
      <c r="L85" s="50"/>
      <c r="M85" s="71"/>
      <c r="N85" s="50"/>
      <c r="O85" s="41"/>
      <c r="P85" s="50"/>
      <c r="Q85" s="50"/>
      <c r="R85" s="50"/>
      <c r="S85" s="41"/>
      <c r="T85" s="50"/>
      <c r="U85" s="41"/>
      <c r="V85" s="41"/>
      <c r="W85" s="70"/>
    </row>
    <row r="86" spans="1:23" x14ac:dyDescent="0.3">
      <c r="A86" s="15">
        <v>84</v>
      </c>
      <c r="B86" s="17"/>
      <c r="C86" s="42"/>
      <c r="D86" s="42"/>
      <c r="E86" s="42"/>
      <c r="F86" s="42"/>
      <c r="G86" s="72"/>
      <c r="H86" s="42"/>
      <c r="I86" s="42"/>
      <c r="J86" s="73"/>
      <c r="K86" s="42"/>
      <c r="L86" s="51"/>
      <c r="M86" s="74"/>
      <c r="N86" s="51"/>
      <c r="O86" s="42"/>
      <c r="P86" s="51"/>
      <c r="Q86" s="51"/>
      <c r="R86" s="51"/>
      <c r="S86" s="42"/>
      <c r="T86" s="51"/>
      <c r="U86" s="42"/>
      <c r="V86" s="42"/>
      <c r="W86" s="73"/>
    </row>
    <row r="87" spans="1:23" x14ac:dyDescent="0.3">
      <c r="A87" s="2">
        <v>85</v>
      </c>
      <c r="C87" s="41"/>
      <c r="D87" s="41"/>
      <c r="E87" s="41"/>
      <c r="F87" s="41"/>
      <c r="G87" s="69"/>
      <c r="H87" s="41"/>
      <c r="I87" s="41"/>
      <c r="J87" s="70"/>
      <c r="K87" s="41"/>
      <c r="L87" s="50"/>
      <c r="M87" s="71"/>
      <c r="N87" s="50"/>
      <c r="O87" s="41"/>
      <c r="P87" s="50"/>
      <c r="Q87" s="50"/>
      <c r="R87" s="50"/>
      <c r="S87" s="41"/>
      <c r="T87" s="50"/>
      <c r="U87" s="41"/>
      <c r="V87" s="41"/>
      <c r="W87" s="70"/>
    </row>
    <row r="88" spans="1:23" x14ac:dyDescent="0.3">
      <c r="A88" s="15">
        <v>86</v>
      </c>
      <c r="B88" s="17"/>
      <c r="C88" s="42"/>
      <c r="D88" s="42"/>
      <c r="E88" s="42"/>
      <c r="F88" s="42"/>
      <c r="G88" s="72"/>
      <c r="H88" s="42"/>
      <c r="I88" s="42"/>
      <c r="J88" s="73"/>
      <c r="K88" s="42"/>
      <c r="L88" s="51"/>
      <c r="M88" s="74"/>
      <c r="N88" s="51"/>
      <c r="O88" s="42"/>
      <c r="P88" s="51"/>
      <c r="Q88" s="51"/>
      <c r="R88" s="51"/>
      <c r="S88" s="42"/>
      <c r="T88" s="51"/>
      <c r="U88" s="42"/>
      <c r="V88" s="42"/>
      <c r="W88" s="73"/>
    </row>
    <row r="89" spans="1:23" x14ac:dyDescent="0.3">
      <c r="A89" s="2">
        <v>87</v>
      </c>
      <c r="C89" s="41"/>
      <c r="D89" s="41"/>
      <c r="E89" s="41"/>
      <c r="F89" s="41"/>
      <c r="G89" s="69"/>
      <c r="H89" s="41"/>
      <c r="I89" s="41"/>
      <c r="J89" s="70"/>
      <c r="K89" s="41"/>
      <c r="L89" s="50"/>
      <c r="M89" s="71"/>
      <c r="N89" s="50"/>
      <c r="O89" s="41"/>
      <c r="P89" s="50"/>
      <c r="Q89" s="50"/>
      <c r="R89" s="50"/>
      <c r="S89" s="41"/>
      <c r="T89" s="50"/>
      <c r="U89" s="41"/>
      <c r="V89" s="41"/>
      <c r="W89" s="70"/>
    </row>
    <row r="90" spans="1:23" x14ac:dyDescent="0.3">
      <c r="A90" s="15">
        <v>88</v>
      </c>
      <c r="B90" s="17"/>
      <c r="C90" s="42"/>
      <c r="D90" s="42"/>
      <c r="E90" s="42"/>
      <c r="F90" s="42"/>
      <c r="G90" s="72"/>
      <c r="H90" s="42"/>
      <c r="I90" s="42"/>
      <c r="J90" s="73"/>
      <c r="K90" s="42"/>
      <c r="L90" s="51"/>
      <c r="M90" s="74"/>
      <c r="N90" s="51"/>
      <c r="O90" s="42"/>
      <c r="P90" s="51"/>
      <c r="Q90" s="51"/>
      <c r="R90" s="51"/>
      <c r="S90" s="42"/>
      <c r="T90" s="51"/>
      <c r="U90" s="42"/>
      <c r="V90" s="42"/>
      <c r="W90" s="73"/>
    </row>
    <row r="91" spans="1:23" x14ac:dyDescent="0.3">
      <c r="A91" s="2">
        <v>89</v>
      </c>
      <c r="C91" s="41"/>
      <c r="D91" s="41"/>
      <c r="E91" s="41"/>
      <c r="F91" s="41"/>
      <c r="G91" s="69"/>
      <c r="H91" s="41"/>
      <c r="I91" s="41"/>
      <c r="J91" s="70"/>
      <c r="K91" s="41"/>
      <c r="L91" s="50"/>
      <c r="M91" s="71"/>
      <c r="N91" s="50"/>
      <c r="O91" s="41"/>
      <c r="P91" s="50"/>
      <c r="Q91" s="50"/>
      <c r="R91" s="50"/>
      <c r="S91" s="41"/>
      <c r="T91" s="50"/>
      <c r="U91" s="41"/>
      <c r="V91" s="41"/>
      <c r="W91" s="70"/>
    </row>
    <row r="92" spans="1:23" x14ac:dyDescent="0.3">
      <c r="A92" s="15">
        <v>90</v>
      </c>
      <c r="B92" s="17"/>
      <c r="C92" s="42"/>
      <c r="D92" s="42"/>
      <c r="E92" s="42"/>
      <c r="F92" s="42"/>
      <c r="G92" s="72"/>
      <c r="H92" s="42"/>
      <c r="I92" s="42"/>
      <c r="J92" s="73"/>
      <c r="K92" s="42"/>
      <c r="L92" s="51"/>
      <c r="M92" s="74"/>
      <c r="N92" s="51"/>
      <c r="O92" s="42"/>
      <c r="P92" s="51"/>
      <c r="Q92" s="51"/>
      <c r="R92" s="51"/>
      <c r="S92" s="42"/>
      <c r="T92" s="51"/>
      <c r="U92" s="42"/>
      <c r="V92" s="42"/>
      <c r="W92" s="73"/>
    </row>
    <row r="93" spans="1:23" x14ac:dyDescent="0.3">
      <c r="A93" s="2">
        <v>91</v>
      </c>
      <c r="C93" s="41"/>
      <c r="D93" s="41"/>
      <c r="E93" s="41"/>
      <c r="F93" s="41"/>
      <c r="G93" s="69"/>
      <c r="H93" s="41"/>
      <c r="I93" s="41"/>
      <c r="J93" s="70"/>
      <c r="K93" s="41"/>
      <c r="L93" s="50"/>
      <c r="M93" s="71"/>
      <c r="N93" s="50"/>
      <c r="O93" s="41"/>
      <c r="P93" s="50"/>
      <c r="Q93" s="50"/>
      <c r="R93" s="50"/>
      <c r="S93" s="41"/>
      <c r="T93" s="50"/>
      <c r="U93" s="41"/>
      <c r="V93" s="41"/>
      <c r="W93" s="70"/>
    </row>
    <row r="94" spans="1:23" x14ac:dyDescent="0.3">
      <c r="A94" s="15">
        <v>92</v>
      </c>
      <c r="B94" s="17"/>
      <c r="C94" s="42"/>
      <c r="D94" s="42"/>
      <c r="E94" s="42"/>
      <c r="F94" s="42"/>
      <c r="G94" s="72"/>
      <c r="H94" s="42"/>
      <c r="I94" s="42"/>
      <c r="J94" s="73"/>
      <c r="K94" s="42"/>
      <c r="L94" s="51"/>
      <c r="M94" s="74"/>
      <c r="N94" s="51"/>
      <c r="O94" s="42"/>
      <c r="P94" s="51"/>
      <c r="Q94" s="51"/>
      <c r="R94" s="51"/>
      <c r="S94" s="42"/>
      <c r="T94" s="51"/>
      <c r="U94" s="42"/>
      <c r="V94" s="42"/>
      <c r="W94" s="73"/>
    </row>
    <row r="95" spans="1:23" x14ac:dyDescent="0.3">
      <c r="A95" s="2">
        <v>93</v>
      </c>
      <c r="C95" s="41"/>
      <c r="D95" s="41"/>
      <c r="E95" s="41"/>
      <c r="F95" s="41"/>
      <c r="G95" s="69"/>
      <c r="H95" s="41"/>
      <c r="I95" s="41"/>
      <c r="J95" s="70"/>
      <c r="K95" s="41"/>
      <c r="L95" s="50"/>
      <c r="M95" s="71"/>
      <c r="N95" s="50"/>
      <c r="O95" s="41"/>
      <c r="P95" s="50"/>
      <c r="Q95" s="50"/>
      <c r="R95" s="50"/>
      <c r="S95" s="41"/>
      <c r="T95" s="50"/>
      <c r="U95" s="41"/>
      <c r="V95" s="41"/>
      <c r="W95" s="70"/>
    </row>
    <row r="96" spans="1:23" x14ac:dyDescent="0.3">
      <c r="A96" s="15">
        <v>94</v>
      </c>
      <c r="B96" s="17"/>
      <c r="C96" s="42"/>
      <c r="D96" s="42"/>
      <c r="E96" s="42"/>
      <c r="F96" s="42"/>
      <c r="G96" s="72"/>
      <c r="H96" s="42"/>
      <c r="I96" s="42"/>
      <c r="J96" s="73"/>
      <c r="K96" s="42"/>
      <c r="L96" s="51"/>
      <c r="M96" s="74"/>
      <c r="N96" s="51"/>
      <c r="O96" s="42"/>
      <c r="P96" s="51"/>
      <c r="Q96" s="51"/>
      <c r="R96" s="51"/>
      <c r="S96" s="42"/>
      <c r="T96" s="51"/>
      <c r="U96" s="42"/>
      <c r="V96" s="42"/>
      <c r="W96" s="73"/>
    </row>
    <row r="97" spans="1:23" x14ac:dyDescent="0.3">
      <c r="A97" s="2">
        <v>95</v>
      </c>
      <c r="C97" s="41"/>
      <c r="D97" s="41"/>
      <c r="E97" s="41"/>
      <c r="F97" s="41"/>
      <c r="G97" s="69"/>
      <c r="H97" s="41"/>
      <c r="I97" s="41"/>
      <c r="J97" s="70"/>
      <c r="K97" s="41"/>
      <c r="L97" s="50"/>
      <c r="M97" s="71"/>
      <c r="N97" s="50"/>
      <c r="O97" s="41"/>
      <c r="P97" s="50"/>
      <c r="Q97" s="50"/>
      <c r="R97" s="50"/>
      <c r="S97" s="41"/>
      <c r="T97" s="50"/>
      <c r="U97" s="41"/>
      <c r="V97" s="41"/>
      <c r="W97" s="70"/>
    </row>
    <row r="98" spans="1:23" x14ac:dyDescent="0.3">
      <c r="A98" s="15">
        <v>96</v>
      </c>
      <c r="B98" s="17"/>
      <c r="C98" s="42"/>
      <c r="D98" s="42"/>
      <c r="E98" s="42"/>
      <c r="F98" s="42"/>
      <c r="G98" s="72"/>
      <c r="H98" s="42"/>
      <c r="I98" s="42"/>
      <c r="J98" s="73"/>
      <c r="K98" s="42"/>
      <c r="L98" s="51"/>
      <c r="M98" s="74"/>
      <c r="N98" s="51"/>
      <c r="O98" s="42"/>
      <c r="P98" s="51"/>
      <c r="Q98" s="51"/>
      <c r="R98" s="51"/>
      <c r="S98" s="42"/>
      <c r="T98" s="51"/>
      <c r="U98" s="42"/>
      <c r="V98" s="42"/>
      <c r="W98" s="73"/>
    </row>
    <row r="99" spans="1:23" x14ac:dyDescent="0.3">
      <c r="A99" s="2">
        <v>97</v>
      </c>
      <c r="C99" s="41"/>
      <c r="D99" s="41"/>
      <c r="E99" s="41"/>
      <c r="F99" s="41"/>
      <c r="G99" s="69"/>
      <c r="H99" s="41"/>
      <c r="I99" s="41"/>
      <c r="J99" s="70"/>
      <c r="K99" s="41"/>
      <c r="L99" s="50"/>
      <c r="M99" s="71"/>
      <c r="N99" s="50"/>
      <c r="O99" s="41"/>
      <c r="P99" s="50"/>
      <c r="Q99" s="50"/>
      <c r="R99" s="50"/>
      <c r="S99" s="41"/>
      <c r="T99" s="50"/>
      <c r="U99" s="41"/>
      <c r="V99" s="41"/>
      <c r="W99" s="70"/>
    </row>
    <row r="100" spans="1:23" x14ac:dyDescent="0.3">
      <c r="A100" s="15">
        <v>98</v>
      </c>
      <c r="B100" s="17"/>
      <c r="C100" s="42"/>
      <c r="D100" s="42"/>
      <c r="E100" s="42"/>
      <c r="F100" s="42"/>
      <c r="G100" s="72"/>
      <c r="H100" s="42"/>
      <c r="I100" s="42"/>
      <c r="J100" s="73"/>
      <c r="K100" s="42"/>
      <c r="L100" s="51"/>
      <c r="M100" s="74"/>
      <c r="N100" s="51"/>
      <c r="O100" s="42"/>
      <c r="P100" s="51"/>
      <c r="Q100" s="51"/>
      <c r="R100" s="51"/>
      <c r="S100" s="42"/>
      <c r="T100" s="51"/>
      <c r="U100" s="42"/>
      <c r="V100" s="42"/>
      <c r="W100" s="73"/>
    </row>
    <row r="101" spans="1:23" x14ac:dyDescent="0.3">
      <c r="A101" s="2">
        <v>99</v>
      </c>
      <c r="C101" s="41"/>
      <c r="D101" s="41"/>
      <c r="E101" s="41"/>
      <c r="F101" s="41"/>
      <c r="G101" s="69"/>
      <c r="H101" s="41"/>
      <c r="I101" s="41"/>
      <c r="J101" s="70"/>
      <c r="K101" s="41"/>
      <c r="L101" s="50"/>
      <c r="M101" s="71"/>
      <c r="N101" s="50"/>
      <c r="O101" s="41"/>
      <c r="P101" s="50"/>
      <c r="Q101" s="50"/>
      <c r="R101" s="50"/>
      <c r="S101" s="41"/>
      <c r="T101" s="50"/>
      <c r="U101" s="41"/>
      <c r="V101" s="41"/>
      <c r="W101" s="70"/>
    </row>
    <row r="102" spans="1:23" x14ac:dyDescent="0.3">
      <c r="A102" s="15">
        <v>100</v>
      </c>
      <c r="B102" s="17"/>
      <c r="C102" s="42"/>
      <c r="D102" s="42"/>
      <c r="E102" s="42"/>
      <c r="F102" s="42"/>
      <c r="G102" s="72"/>
      <c r="H102" s="42"/>
      <c r="I102" s="42"/>
      <c r="J102" s="73"/>
      <c r="K102" s="42"/>
      <c r="L102" s="51"/>
      <c r="M102" s="74"/>
      <c r="N102" s="51"/>
      <c r="O102" s="42"/>
      <c r="P102" s="51"/>
      <c r="Q102" s="51"/>
      <c r="R102" s="51"/>
      <c r="S102" s="42"/>
      <c r="T102" s="51"/>
      <c r="U102" s="42"/>
      <c r="V102" s="42"/>
      <c r="W102" s="73"/>
    </row>
    <row r="103" spans="1:23" x14ac:dyDescent="0.3">
      <c r="A103" s="2">
        <v>101</v>
      </c>
      <c r="C103" s="41"/>
      <c r="D103" s="41"/>
      <c r="E103" s="41"/>
      <c r="F103" s="41"/>
      <c r="G103" s="69"/>
      <c r="H103" s="41"/>
      <c r="I103" s="41"/>
      <c r="J103" s="70"/>
      <c r="K103" s="41"/>
      <c r="L103" s="50"/>
      <c r="M103" s="71"/>
      <c r="N103" s="50"/>
      <c r="O103" s="41"/>
      <c r="P103" s="50"/>
      <c r="Q103" s="50"/>
      <c r="R103" s="50"/>
      <c r="S103" s="41"/>
      <c r="T103" s="50"/>
      <c r="U103" s="41"/>
      <c r="V103" s="41"/>
      <c r="W103" s="70"/>
    </row>
    <row r="104" spans="1:23" x14ac:dyDescent="0.3">
      <c r="A104" s="15">
        <v>102</v>
      </c>
      <c r="B104" s="17"/>
      <c r="C104" s="42"/>
      <c r="D104" s="42"/>
      <c r="E104" s="42"/>
      <c r="F104" s="42"/>
      <c r="G104" s="72"/>
      <c r="H104" s="42"/>
      <c r="I104" s="42"/>
      <c r="J104" s="73"/>
      <c r="K104" s="42"/>
      <c r="L104" s="51"/>
      <c r="M104" s="74"/>
      <c r="N104" s="51"/>
      <c r="O104" s="42"/>
      <c r="P104" s="51"/>
      <c r="Q104" s="51"/>
      <c r="R104" s="51"/>
      <c r="S104" s="42"/>
      <c r="T104" s="51"/>
      <c r="U104" s="42"/>
      <c r="V104" s="42"/>
      <c r="W104" s="73"/>
    </row>
    <row r="105" spans="1:23" x14ac:dyDescent="0.3">
      <c r="A105" s="2">
        <v>103</v>
      </c>
      <c r="C105" s="41"/>
      <c r="D105" s="41"/>
      <c r="E105" s="41"/>
      <c r="F105" s="41"/>
      <c r="G105" s="69"/>
      <c r="H105" s="41"/>
      <c r="I105" s="41"/>
      <c r="J105" s="70"/>
      <c r="K105" s="41"/>
      <c r="L105" s="50"/>
      <c r="M105" s="71"/>
      <c r="N105" s="50"/>
      <c r="O105" s="41"/>
      <c r="P105" s="50"/>
      <c r="Q105" s="50"/>
      <c r="R105" s="50"/>
      <c r="S105" s="41"/>
      <c r="T105" s="50"/>
      <c r="U105" s="41"/>
      <c r="V105" s="41"/>
      <c r="W105" s="70"/>
    </row>
    <row r="106" spans="1:23" x14ac:dyDescent="0.3">
      <c r="A106" s="15">
        <v>104</v>
      </c>
      <c r="B106" s="17"/>
      <c r="C106" s="42"/>
      <c r="D106" s="42"/>
      <c r="E106" s="42"/>
      <c r="F106" s="42"/>
      <c r="G106" s="72"/>
      <c r="H106" s="42"/>
      <c r="I106" s="42"/>
      <c r="J106" s="73"/>
      <c r="K106" s="42"/>
      <c r="L106" s="51"/>
      <c r="M106" s="74"/>
      <c r="N106" s="51"/>
      <c r="O106" s="42"/>
      <c r="P106" s="51"/>
      <c r="Q106" s="51"/>
      <c r="R106" s="51"/>
      <c r="S106" s="42"/>
      <c r="T106" s="51"/>
      <c r="U106" s="42"/>
      <c r="V106" s="42"/>
      <c r="W106" s="73"/>
    </row>
    <row r="107" spans="1:23" x14ac:dyDescent="0.3">
      <c r="A107" s="2">
        <v>105</v>
      </c>
      <c r="C107" s="41"/>
      <c r="D107" s="41"/>
      <c r="E107" s="41"/>
      <c r="F107" s="41"/>
      <c r="G107" s="69"/>
      <c r="H107" s="41"/>
      <c r="I107" s="41"/>
      <c r="J107" s="70"/>
      <c r="K107" s="41"/>
      <c r="L107" s="50"/>
      <c r="M107" s="71"/>
      <c r="N107" s="50"/>
      <c r="O107" s="41"/>
      <c r="P107" s="50"/>
      <c r="Q107" s="50"/>
      <c r="R107" s="50"/>
      <c r="S107" s="41"/>
      <c r="T107" s="50"/>
      <c r="U107" s="41"/>
      <c r="V107" s="41"/>
      <c r="W107" s="70"/>
    </row>
    <row r="108" spans="1:23" x14ac:dyDescent="0.3">
      <c r="A108" s="15">
        <v>106</v>
      </c>
      <c r="B108" s="17"/>
      <c r="C108" s="42"/>
      <c r="D108" s="42"/>
      <c r="E108" s="42"/>
      <c r="F108" s="42"/>
      <c r="G108" s="72"/>
      <c r="H108" s="42"/>
      <c r="I108" s="42"/>
      <c r="J108" s="73"/>
      <c r="K108" s="42"/>
      <c r="L108" s="51"/>
      <c r="M108" s="74"/>
      <c r="N108" s="51"/>
      <c r="O108" s="42"/>
      <c r="P108" s="51"/>
      <c r="Q108" s="51"/>
      <c r="R108" s="51"/>
      <c r="S108" s="42"/>
      <c r="T108" s="51"/>
      <c r="U108" s="42"/>
      <c r="V108" s="42"/>
      <c r="W108" s="73"/>
    </row>
    <row r="109" spans="1:23" x14ac:dyDescent="0.3">
      <c r="A109" s="2">
        <v>107</v>
      </c>
      <c r="C109" s="41"/>
      <c r="D109" s="41"/>
      <c r="E109" s="41"/>
      <c r="F109" s="41"/>
      <c r="G109" s="69"/>
      <c r="H109" s="41"/>
      <c r="I109" s="41"/>
      <c r="J109" s="70"/>
      <c r="K109" s="41"/>
      <c r="L109" s="50"/>
      <c r="M109" s="71"/>
      <c r="N109" s="50"/>
      <c r="O109" s="41"/>
      <c r="P109" s="50"/>
      <c r="Q109" s="50"/>
      <c r="R109" s="50"/>
      <c r="S109" s="41"/>
      <c r="T109" s="50"/>
      <c r="U109" s="41"/>
      <c r="V109" s="41"/>
      <c r="W109" s="70"/>
    </row>
    <row r="110" spans="1:23" x14ac:dyDescent="0.3">
      <c r="A110" s="15">
        <v>108</v>
      </c>
      <c r="B110" s="17"/>
      <c r="C110" s="42"/>
      <c r="D110" s="42"/>
      <c r="E110" s="42"/>
      <c r="F110" s="42"/>
      <c r="G110" s="72"/>
      <c r="H110" s="42"/>
      <c r="I110" s="42"/>
      <c r="J110" s="73"/>
      <c r="K110" s="42"/>
      <c r="L110" s="51"/>
      <c r="M110" s="74"/>
      <c r="N110" s="51"/>
      <c r="O110" s="42"/>
      <c r="P110" s="51"/>
      <c r="Q110" s="51"/>
      <c r="R110" s="51"/>
      <c r="S110" s="42"/>
      <c r="T110" s="51"/>
      <c r="U110" s="42"/>
      <c r="V110" s="42"/>
      <c r="W110" s="73"/>
    </row>
    <row r="111" spans="1:23" x14ac:dyDescent="0.3">
      <c r="A111" s="2">
        <v>109</v>
      </c>
      <c r="C111" s="41"/>
      <c r="D111" s="41"/>
      <c r="E111" s="41"/>
      <c r="F111" s="41"/>
      <c r="G111" s="69"/>
      <c r="H111" s="41"/>
      <c r="I111" s="41"/>
      <c r="J111" s="70"/>
      <c r="K111" s="41"/>
      <c r="L111" s="50"/>
      <c r="M111" s="71"/>
      <c r="N111" s="50"/>
      <c r="O111" s="41"/>
      <c r="P111" s="50"/>
      <c r="Q111" s="50"/>
      <c r="R111" s="50"/>
      <c r="S111" s="41"/>
      <c r="T111" s="50"/>
      <c r="U111" s="41"/>
      <c r="V111" s="41"/>
      <c r="W111" s="70"/>
    </row>
    <row r="112" spans="1:23" x14ac:dyDescent="0.3">
      <c r="A112" s="15">
        <v>110</v>
      </c>
      <c r="B112" s="17"/>
      <c r="C112" s="42"/>
      <c r="D112" s="42"/>
      <c r="E112" s="42"/>
      <c r="F112" s="42"/>
      <c r="G112" s="72"/>
      <c r="H112" s="42"/>
      <c r="I112" s="42"/>
      <c r="J112" s="73"/>
      <c r="K112" s="42"/>
      <c r="L112" s="51"/>
      <c r="M112" s="74"/>
      <c r="N112" s="51"/>
      <c r="O112" s="42"/>
      <c r="P112" s="51"/>
      <c r="Q112" s="51"/>
      <c r="R112" s="51"/>
      <c r="S112" s="42"/>
      <c r="T112" s="51"/>
      <c r="U112" s="42"/>
      <c r="V112" s="42"/>
      <c r="W112" s="73"/>
    </row>
    <row r="113" spans="1:23" x14ac:dyDescent="0.3">
      <c r="A113" s="2">
        <v>111</v>
      </c>
      <c r="C113" s="41"/>
      <c r="D113" s="41"/>
      <c r="E113" s="41"/>
      <c r="F113" s="41"/>
      <c r="G113" s="69"/>
      <c r="H113" s="41"/>
      <c r="I113" s="41"/>
      <c r="J113" s="70"/>
      <c r="K113" s="41"/>
      <c r="L113" s="50"/>
      <c r="M113" s="71"/>
      <c r="N113" s="50"/>
      <c r="O113" s="41"/>
      <c r="P113" s="50"/>
      <c r="Q113" s="50"/>
      <c r="R113" s="50"/>
      <c r="S113" s="41"/>
      <c r="T113" s="50"/>
      <c r="U113" s="41"/>
      <c r="V113" s="41"/>
      <c r="W113" s="70"/>
    </row>
    <row r="114" spans="1:23" x14ac:dyDescent="0.3">
      <c r="A114" s="15">
        <v>112</v>
      </c>
      <c r="B114" s="17"/>
      <c r="C114" s="42"/>
      <c r="D114" s="42"/>
      <c r="E114" s="42"/>
      <c r="F114" s="42"/>
      <c r="G114" s="72"/>
      <c r="H114" s="42"/>
      <c r="I114" s="42"/>
      <c r="J114" s="73"/>
      <c r="K114" s="42"/>
      <c r="L114" s="51"/>
      <c r="M114" s="74"/>
      <c r="N114" s="51"/>
      <c r="O114" s="42"/>
      <c r="P114" s="51"/>
      <c r="Q114" s="51"/>
      <c r="R114" s="51"/>
      <c r="S114" s="42"/>
      <c r="T114" s="51"/>
      <c r="U114" s="42"/>
      <c r="V114" s="42"/>
      <c r="W114" s="73"/>
    </row>
    <row r="115" spans="1:23" x14ac:dyDescent="0.3">
      <c r="A115" s="2">
        <v>113</v>
      </c>
      <c r="C115" s="41"/>
      <c r="D115" s="41"/>
      <c r="E115" s="41"/>
      <c r="F115" s="41"/>
      <c r="G115" s="69"/>
      <c r="H115" s="41"/>
      <c r="I115" s="41"/>
      <c r="J115" s="70"/>
      <c r="K115" s="41"/>
      <c r="L115" s="50"/>
      <c r="M115" s="71"/>
      <c r="N115" s="50"/>
      <c r="O115" s="41"/>
      <c r="P115" s="50"/>
      <c r="Q115" s="50"/>
      <c r="R115" s="50"/>
      <c r="S115" s="41"/>
      <c r="T115" s="50"/>
      <c r="U115" s="41"/>
      <c r="V115" s="41"/>
      <c r="W115" s="70"/>
    </row>
    <row r="116" spans="1:23" x14ac:dyDescent="0.3">
      <c r="A116" s="15">
        <v>114</v>
      </c>
      <c r="B116" s="17"/>
      <c r="C116" s="42"/>
      <c r="D116" s="42"/>
      <c r="E116" s="42"/>
      <c r="F116" s="42"/>
      <c r="G116" s="72"/>
      <c r="H116" s="42"/>
      <c r="I116" s="42"/>
      <c r="J116" s="73"/>
      <c r="K116" s="42"/>
      <c r="L116" s="51"/>
      <c r="M116" s="74"/>
      <c r="N116" s="51"/>
      <c r="O116" s="42"/>
      <c r="P116" s="51"/>
      <c r="Q116" s="51"/>
      <c r="R116" s="51"/>
      <c r="S116" s="42"/>
      <c r="T116" s="51"/>
      <c r="U116" s="42"/>
      <c r="V116" s="42"/>
      <c r="W116" s="73"/>
    </row>
    <row r="117" spans="1:23" x14ac:dyDescent="0.3">
      <c r="A117" s="2">
        <v>115</v>
      </c>
      <c r="C117" s="41"/>
      <c r="D117" s="41"/>
      <c r="E117" s="41"/>
      <c r="F117" s="41"/>
      <c r="G117" s="69"/>
      <c r="H117" s="41"/>
      <c r="I117" s="41"/>
      <c r="J117" s="70"/>
      <c r="K117" s="41"/>
      <c r="L117" s="50"/>
      <c r="M117" s="71"/>
      <c r="N117" s="50"/>
      <c r="O117" s="41"/>
      <c r="P117" s="50"/>
      <c r="Q117" s="50"/>
      <c r="R117" s="50"/>
      <c r="S117" s="41"/>
      <c r="T117" s="50"/>
      <c r="U117" s="41"/>
      <c r="V117" s="41"/>
      <c r="W117" s="70"/>
    </row>
    <row r="118" spans="1:23" x14ac:dyDescent="0.3">
      <c r="A118" s="15">
        <v>116</v>
      </c>
      <c r="B118" s="17"/>
      <c r="C118" s="42"/>
      <c r="D118" s="42"/>
      <c r="E118" s="42"/>
      <c r="F118" s="42"/>
      <c r="G118" s="72"/>
      <c r="H118" s="42"/>
      <c r="I118" s="42"/>
      <c r="J118" s="73"/>
      <c r="K118" s="42"/>
      <c r="L118" s="51"/>
      <c r="M118" s="74"/>
      <c r="N118" s="51"/>
      <c r="O118" s="42"/>
      <c r="P118" s="51"/>
      <c r="Q118" s="51"/>
      <c r="R118" s="51"/>
      <c r="S118" s="42"/>
      <c r="T118" s="51"/>
      <c r="U118" s="42"/>
      <c r="V118" s="42"/>
      <c r="W118" s="73"/>
    </row>
    <row r="119" spans="1:23" x14ac:dyDescent="0.3">
      <c r="A119" s="2">
        <v>117</v>
      </c>
      <c r="C119" s="41"/>
      <c r="D119" s="41"/>
      <c r="E119" s="41"/>
      <c r="F119" s="41"/>
      <c r="G119" s="69"/>
      <c r="H119" s="41"/>
      <c r="I119" s="41"/>
      <c r="J119" s="70"/>
      <c r="K119" s="41"/>
      <c r="L119" s="50"/>
      <c r="M119" s="71"/>
      <c r="N119" s="50"/>
      <c r="O119" s="41"/>
      <c r="P119" s="50"/>
      <c r="Q119" s="50"/>
      <c r="R119" s="50"/>
      <c r="S119" s="41"/>
      <c r="T119" s="50"/>
      <c r="U119" s="41"/>
      <c r="V119" s="41"/>
      <c r="W119" s="70"/>
    </row>
    <row r="120" spans="1:23" x14ac:dyDescent="0.3">
      <c r="A120" s="15">
        <v>118</v>
      </c>
      <c r="B120" s="17"/>
      <c r="C120" s="42"/>
      <c r="D120" s="42"/>
      <c r="E120" s="42"/>
      <c r="F120" s="42"/>
      <c r="G120" s="72"/>
      <c r="H120" s="42"/>
      <c r="I120" s="42"/>
      <c r="J120" s="73"/>
      <c r="K120" s="42"/>
      <c r="L120" s="51"/>
      <c r="M120" s="74"/>
      <c r="N120" s="51"/>
      <c r="O120" s="42"/>
      <c r="P120" s="51"/>
      <c r="Q120" s="51"/>
      <c r="R120" s="51"/>
      <c r="S120" s="42"/>
      <c r="T120" s="51"/>
      <c r="U120" s="42"/>
      <c r="V120" s="42"/>
      <c r="W120" s="73"/>
    </row>
    <row r="121" spans="1:23" x14ac:dyDescent="0.3">
      <c r="A121" s="2">
        <v>119</v>
      </c>
      <c r="C121" s="41"/>
      <c r="D121" s="41"/>
      <c r="E121" s="41"/>
      <c r="F121" s="41"/>
      <c r="G121" s="69"/>
      <c r="H121" s="41"/>
      <c r="I121" s="41"/>
      <c r="J121" s="70"/>
      <c r="K121" s="41"/>
      <c r="L121" s="50"/>
      <c r="M121" s="71"/>
      <c r="N121" s="50"/>
      <c r="O121" s="41"/>
      <c r="P121" s="50"/>
      <c r="Q121" s="50"/>
      <c r="R121" s="50"/>
      <c r="S121" s="41"/>
      <c r="T121" s="50"/>
      <c r="U121" s="41"/>
      <c r="V121" s="41"/>
      <c r="W121" s="70"/>
    </row>
    <row r="122" spans="1:23" x14ac:dyDescent="0.3">
      <c r="A122" s="15">
        <v>120</v>
      </c>
      <c r="B122" s="17"/>
      <c r="C122" s="42"/>
      <c r="D122" s="42"/>
      <c r="E122" s="42"/>
      <c r="F122" s="42"/>
      <c r="G122" s="72"/>
      <c r="H122" s="42"/>
      <c r="I122" s="42"/>
      <c r="J122" s="73"/>
      <c r="K122" s="42"/>
      <c r="L122" s="51"/>
      <c r="M122" s="74"/>
      <c r="N122" s="51"/>
      <c r="O122" s="42"/>
      <c r="P122" s="51"/>
      <c r="Q122" s="51"/>
      <c r="R122" s="51"/>
      <c r="S122" s="42"/>
      <c r="T122" s="51"/>
      <c r="U122" s="42"/>
      <c r="V122" s="42"/>
      <c r="W122" s="73"/>
    </row>
    <row r="123" spans="1:23" x14ac:dyDescent="0.3">
      <c r="A123" s="2">
        <v>121</v>
      </c>
      <c r="C123" s="41"/>
      <c r="D123" s="41"/>
      <c r="E123" s="41"/>
      <c r="F123" s="41"/>
      <c r="G123" s="69"/>
      <c r="H123" s="41"/>
      <c r="I123" s="41"/>
      <c r="J123" s="70"/>
      <c r="K123" s="41"/>
      <c r="L123" s="50"/>
      <c r="M123" s="71"/>
      <c r="N123" s="50"/>
      <c r="O123" s="41"/>
      <c r="P123" s="50"/>
      <c r="Q123" s="50"/>
      <c r="R123" s="50"/>
      <c r="S123" s="41"/>
      <c r="T123" s="50"/>
      <c r="U123" s="41"/>
      <c r="V123" s="41"/>
      <c r="W123" s="70"/>
    </row>
    <row r="124" spans="1:23" x14ac:dyDescent="0.3">
      <c r="A124" s="15">
        <v>122</v>
      </c>
      <c r="B124" s="17"/>
      <c r="C124" s="42"/>
      <c r="D124" s="42"/>
      <c r="E124" s="42"/>
      <c r="F124" s="42"/>
      <c r="G124" s="72"/>
      <c r="H124" s="42"/>
      <c r="I124" s="42"/>
      <c r="J124" s="73"/>
      <c r="K124" s="42"/>
      <c r="L124" s="51"/>
      <c r="M124" s="74"/>
      <c r="N124" s="51"/>
      <c r="O124" s="42"/>
      <c r="P124" s="51"/>
      <c r="Q124" s="51"/>
      <c r="R124" s="51"/>
      <c r="S124" s="42"/>
      <c r="T124" s="51"/>
      <c r="U124" s="42"/>
      <c r="V124" s="42"/>
      <c r="W124" s="73"/>
    </row>
    <row r="125" spans="1:23" x14ac:dyDescent="0.3">
      <c r="A125" s="2">
        <v>123</v>
      </c>
      <c r="C125" s="41"/>
      <c r="D125" s="41"/>
      <c r="E125" s="41"/>
      <c r="F125" s="41"/>
      <c r="G125" s="69"/>
      <c r="H125" s="41"/>
      <c r="I125" s="41"/>
      <c r="J125" s="70"/>
      <c r="K125" s="41"/>
      <c r="L125" s="50"/>
      <c r="M125" s="71"/>
      <c r="N125" s="50"/>
      <c r="O125" s="41"/>
      <c r="P125" s="50"/>
      <c r="Q125" s="50"/>
      <c r="R125" s="50"/>
      <c r="S125" s="41"/>
      <c r="T125" s="50"/>
      <c r="U125" s="41"/>
      <c r="V125" s="41"/>
      <c r="W125" s="70"/>
    </row>
    <row r="126" spans="1:23" x14ac:dyDescent="0.3">
      <c r="A126" s="15">
        <v>124</v>
      </c>
      <c r="B126" s="17"/>
      <c r="C126" s="42"/>
      <c r="D126" s="42"/>
      <c r="E126" s="42"/>
      <c r="F126" s="42"/>
      <c r="G126" s="72"/>
      <c r="H126" s="42"/>
      <c r="I126" s="42"/>
      <c r="J126" s="73"/>
      <c r="K126" s="42"/>
      <c r="L126" s="51"/>
      <c r="M126" s="74"/>
      <c r="N126" s="51"/>
      <c r="O126" s="42"/>
      <c r="P126" s="51"/>
      <c r="Q126" s="51"/>
      <c r="R126" s="51"/>
      <c r="S126" s="42"/>
      <c r="T126" s="51"/>
      <c r="U126" s="42"/>
      <c r="V126" s="42"/>
      <c r="W126" s="73"/>
    </row>
    <row r="127" spans="1:23" x14ac:dyDescent="0.3">
      <c r="A127" s="2">
        <v>125</v>
      </c>
      <c r="C127" s="41"/>
      <c r="D127" s="41"/>
      <c r="E127" s="41"/>
      <c r="F127" s="41"/>
      <c r="G127" s="69"/>
      <c r="H127" s="41"/>
      <c r="I127" s="41"/>
      <c r="J127" s="70"/>
      <c r="K127" s="41"/>
      <c r="L127" s="50"/>
      <c r="M127" s="71"/>
      <c r="N127" s="50"/>
      <c r="O127" s="41"/>
      <c r="P127" s="50"/>
      <c r="Q127" s="50"/>
      <c r="R127" s="50"/>
      <c r="S127" s="41"/>
      <c r="T127" s="50"/>
      <c r="U127" s="41"/>
      <c r="V127" s="41"/>
      <c r="W127" s="70"/>
    </row>
    <row r="128" spans="1:23" x14ac:dyDescent="0.3">
      <c r="A128" s="15">
        <v>126</v>
      </c>
      <c r="B128" s="17"/>
      <c r="C128" s="42"/>
      <c r="D128" s="42"/>
      <c r="E128" s="42"/>
      <c r="F128" s="42"/>
      <c r="G128" s="72"/>
      <c r="H128" s="42"/>
      <c r="I128" s="42"/>
      <c r="J128" s="73"/>
      <c r="K128" s="42"/>
      <c r="L128" s="51"/>
      <c r="M128" s="74"/>
      <c r="N128" s="51"/>
      <c r="O128" s="42"/>
      <c r="P128" s="51"/>
      <c r="Q128" s="51"/>
      <c r="R128" s="51"/>
      <c r="S128" s="42"/>
      <c r="T128" s="51"/>
      <c r="U128" s="42"/>
      <c r="V128" s="42"/>
      <c r="W128" s="73"/>
    </row>
    <row r="129" spans="1:23" x14ac:dyDescent="0.3">
      <c r="A129" s="2">
        <v>127</v>
      </c>
      <c r="C129" s="41"/>
      <c r="D129" s="41"/>
      <c r="E129" s="41"/>
      <c r="F129" s="41"/>
      <c r="G129" s="69"/>
      <c r="H129" s="41"/>
      <c r="I129" s="41"/>
      <c r="J129" s="70"/>
      <c r="K129" s="41"/>
      <c r="L129" s="50"/>
      <c r="M129" s="71"/>
      <c r="N129" s="50"/>
      <c r="O129" s="41"/>
      <c r="P129" s="50"/>
      <c r="Q129" s="50"/>
      <c r="R129" s="50"/>
      <c r="S129" s="41"/>
      <c r="T129" s="50"/>
      <c r="U129" s="41"/>
      <c r="V129" s="41"/>
      <c r="W129" s="70"/>
    </row>
    <row r="130" spans="1:23" x14ac:dyDescent="0.3">
      <c r="A130" s="15">
        <v>128</v>
      </c>
      <c r="B130" s="17"/>
      <c r="C130" s="42"/>
      <c r="D130" s="42"/>
      <c r="E130" s="42"/>
      <c r="F130" s="42"/>
      <c r="G130" s="72"/>
      <c r="H130" s="42"/>
      <c r="I130" s="42"/>
      <c r="J130" s="73"/>
      <c r="K130" s="42"/>
      <c r="L130" s="51"/>
      <c r="M130" s="74"/>
      <c r="N130" s="51"/>
      <c r="O130" s="42"/>
      <c r="P130" s="51"/>
      <c r="Q130" s="51"/>
      <c r="R130" s="51"/>
      <c r="S130" s="42"/>
      <c r="T130" s="51"/>
      <c r="U130" s="42"/>
      <c r="V130" s="42"/>
      <c r="W130" s="73"/>
    </row>
    <row r="131" spans="1:23" x14ac:dyDescent="0.3">
      <c r="A131" s="2">
        <v>129</v>
      </c>
      <c r="C131" s="41"/>
      <c r="D131" s="41"/>
      <c r="E131" s="41"/>
      <c r="F131" s="41"/>
      <c r="G131" s="69"/>
      <c r="H131" s="41"/>
      <c r="I131" s="41"/>
      <c r="J131" s="70"/>
      <c r="K131" s="41"/>
      <c r="L131" s="50"/>
      <c r="M131" s="71"/>
      <c r="N131" s="50"/>
      <c r="O131" s="41"/>
      <c r="P131" s="50"/>
      <c r="Q131" s="50"/>
      <c r="R131" s="50"/>
      <c r="S131" s="41"/>
      <c r="T131" s="50"/>
      <c r="U131" s="41"/>
      <c r="V131" s="41"/>
      <c r="W131" s="70"/>
    </row>
    <row r="132" spans="1:23" x14ac:dyDescent="0.3">
      <c r="A132" s="15">
        <v>130</v>
      </c>
      <c r="B132" s="17"/>
      <c r="C132" s="42"/>
      <c r="D132" s="42"/>
      <c r="E132" s="42"/>
      <c r="F132" s="42"/>
      <c r="G132" s="72"/>
      <c r="H132" s="42"/>
      <c r="I132" s="42"/>
      <c r="J132" s="73"/>
      <c r="K132" s="42"/>
      <c r="L132" s="51"/>
      <c r="M132" s="74"/>
      <c r="N132" s="51"/>
      <c r="O132" s="42"/>
      <c r="P132" s="51"/>
      <c r="Q132" s="51"/>
      <c r="R132" s="51"/>
      <c r="S132" s="42"/>
      <c r="T132" s="51"/>
      <c r="U132" s="42"/>
      <c r="V132" s="42"/>
      <c r="W132" s="73"/>
    </row>
    <row r="133" spans="1:23" x14ac:dyDescent="0.3">
      <c r="A133" s="2">
        <v>131</v>
      </c>
      <c r="C133" s="41"/>
      <c r="D133" s="41"/>
      <c r="E133" s="41"/>
      <c r="F133" s="41"/>
      <c r="G133" s="69"/>
      <c r="H133" s="41"/>
      <c r="I133" s="41"/>
      <c r="J133" s="70"/>
      <c r="K133" s="41"/>
      <c r="L133" s="50"/>
      <c r="M133" s="71"/>
      <c r="N133" s="50"/>
      <c r="O133" s="41"/>
      <c r="P133" s="50"/>
      <c r="Q133" s="50"/>
      <c r="R133" s="50"/>
      <c r="S133" s="41"/>
      <c r="T133" s="50"/>
      <c r="U133" s="41"/>
      <c r="V133" s="41"/>
      <c r="W133" s="70"/>
    </row>
    <row r="134" spans="1:23" x14ac:dyDescent="0.3">
      <c r="A134" s="15">
        <v>132</v>
      </c>
      <c r="B134" s="17"/>
      <c r="C134" s="42"/>
      <c r="D134" s="42"/>
      <c r="E134" s="42"/>
      <c r="F134" s="42"/>
      <c r="G134" s="72"/>
      <c r="H134" s="42"/>
      <c r="I134" s="42"/>
      <c r="J134" s="73"/>
      <c r="K134" s="42"/>
      <c r="L134" s="51"/>
      <c r="M134" s="74"/>
      <c r="N134" s="51"/>
      <c r="O134" s="42"/>
      <c r="P134" s="51"/>
      <c r="Q134" s="51"/>
      <c r="R134" s="51"/>
      <c r="S134" s="42"/>
      <c r="T134" s="51"/>
      <c r="U134" s="42"/>
      <c r="V134" s="42"/>
      <c r="W134" s="73"/>
    </row>
    <row r="135" spans="1:23" x14ac:dyDescent="0.3">
      <c r="A135" s="2">
        <v>133</v>
      </c>
      <c r="C135" s="41"/>
      <c r="D135" s="41"/>
      <c r="E135" s="41"/>
      <c r="F135" s="41"/>
      <c r="G135" s="69"/>
      <c r="H135" s="41"/>
      <c r="I135" s="41"/>
      <c r="J135" s="70"/>
      <c r="K135" s="41"/>
      <c r="L135" s="50"/>
      <c r="M135" s="71"/>
      <c r="N135" s="50"/>
      <c r="O135" s="41"/>
      <c r="P135" s="50"/>
      <c r="Q135" s="50"/>
      <c r="R135" s="50"/>
      <c r="S135" s="41"/>
      <c r="T135" s="50"/>
      <c r="U135" s="41"/>
      <c r="V135" s="41"/>
      <c r="W135" s="70"/>
    </row>
    <row r="136" spans="1:23" x14ac:dyDescent="0.3">
      <c r="A136" s="15">
        <v>134</v>
      </c>
      <c r="B136" s="17"/>
      <c r="C136" s="42"/>
      <c r="D136" s="42"/>
      <c r="E136" s="42"/>
      <c r="F136" s="42"/>
      <c r="G136" s="72"/>
      <c r="H136" s="42"/>
      <c r="I136" s="42"/>
      <c r="J136" s="73"/>
      <c r="K136" s="42"/>
      <c r="L136" s="51"/>
      <c r="M136" s="74"/>
      <c r="N136" s="51"/>
      <c r="O136" s="42"/>
      <c r="P136" s="51"/>
      <c r="Q136" s="51"/>
      <c r="R136" s="51"/>
      <c r="S136" s="42"/>
      <c r="T136" s="51"/>
      <c r="U136" s="42"/>
      <c r="V136" s="42"/>
      <c r="W136" s="73"/>
    </row>
    <row r="137" spans="1:23" x14ac:dyDescent="0.3">
      <c r="A137" s="2">
        <v>135</v>
      </c>
      <c r="C137" s="41"/>
      <c r="D137" s="41"/>
      <c r="E137" s="41"/>
      <c r="F137" s="41"/>
      <c r="G137" s="69"/>
      <c r="H137" s="41"/>
      <c r="I137" s="41"/>
      <c r="J137" s="70"/>
      <c r="K137" s="41"/>
      <c r="L137" s="50"/>
      <c r="M137" s="71"/>
      <c r="N137" s="50"/>
      <c r="O137" s="41"/>
      <c r="P137" s="50"/>
      <c r="Q137" s="50"/>
      <c r="R137" s="50"/>
      <c r="S137" s="41"/>
      <c r="T137" s="50"/>
      <c r="U137" s="41"/>
      <c r="V137" s="41"/>
      <c r="W137" s="70"/>
    </row>
    <row r="138" spans="1:23" x14ac:dyDescent="0.3">
      <c r="A138" s="15">
        <v>136</v>
      </c>
      <c r="B138" s="17"/>
      <c r="C138" s="42"/>
      <c r="D138" s="42"/>
      <c r="E138" s="42"/>
      <c r="F138" s="42"/>
      <c r="G138" s="72"/>
      <c r="H138" s="42"/>
      <c r="I138" s="42"/>
      <c r="J138" s="73"/>
      <c r="K138" s="42"/>
      <c r="L138" s="51"/>
      <c r="M138" s="74"/>
      <c r="N138" s="51"/>
      <c r="O138" s="42"/>
      <c r="P138" s="51"/>
      <c r="Q138" s="51"/>
      <c r="R138" s="51"/>
      <c r="S138" s="42"/>
      <c r="T138" s="51"/>
      <c r="U138" s="42"/>
      <c r="V138" s="42"/>
      <c r="W138" s="73"/>
    </row>
    <row r="139" spans="1:23" x14ac:dyDescent="0.3">
      <c r="A139" s="2">
        <v>137</v>
      </c>
      <c r="C139" s="41"/>
      <c r="D139" s="41"/>
      <c r="E139" s="41"/>
      <c r="F139" s="41"/>
      <c r="G139" s="69"/>
      <c r="H139" s="41"/>
      <c r="I139" s="41"/>
      <c r="J139" s="70"/>
      <c r="K139" s="41"/>
      <c r="L139" s="50"/>
      <c r="M139" s="71"/>
      <c r="N139" s="50"/>
      <c r="O139" s="41"/>
      <c r="P139" s="50"/>
      <c r="Q139" s="50"/>
      <c r="R139" s="50"/>
      <c r="S139" s="41"/>
      <c r="T139" s="50"/>
      <c r="U139" s="41"/>
      <c r="V139" s="41"/>
      <c r="W139" s="70"/>
    </row>
    <row r="140" spans="1:23" x14ac:dyDescent="0.3">
      <c r="A140" s="15">
        <v>138</v>
      </c>
      <c r="B140" s="17"/>
      <c r="C140" s="42"/>
      <c r="D140" s="42"/>
      <c r="E140" s="42"/>
      <c r="F140" s="42"/>
      <c r="G140" s="72"/>
      <c r="H140" s="42"/>
      <c r="I140" s="42"/>
      <c r="J140" s="73"/>
      <c r="K140" s="42"/>
      <c r="L140" s="51"/>
      <c r="M140" s="74"/>
      <c r="N140" s="51"/>
      <c r="O140" s="42"/>
      <c r="P140" s="51"/>
      <c r="Q140" s="51"/>
      <c r="R140" s="51"/>
      <c r="S140" s="42"/>
      <c r="T140" s="51"/>
      <c r="U140" s="42"/>
      <c r="V140" s="42"/>
      <c r="W140" s="73"/>
    </row>
    <row r="141" spans="1:23" x14ac:dyDescent="0.3">
      <c r="A141" s="2">
        <v>139</v>
      </c>
      <c r="C141" s="41"/>
      <c r="D141" s="41"/>
      <c r="E141" s="41"/>
      <c r="F141" s="41"/>
      <c r="G141" s="69"/>
      <c r="H141" s="41"/>
      <c r="I141" s="41"/>
      <c r="J141" s="70"/>
      <c r="K141" s="41"/>
      <c r="L141" s="50"/>
      <c r="M141" s="71"/>
      <c r="N141" s="50"/>
      <c r="O141" s="41"/>
      <c r="P141" s="50"/>
      <c r="Q141" s="50"/>
      <c r="R141" s="50"/>
      <c r="S141" s="41"/>
      <c r="T141" s="50"/>
      <c r="U141" s="41"/>
      <c r="V141" s="41"/>
      <c r="W141" s="70"/>
    </row>
    <row r="142" spans="1:23" x14ac:dyDescent="0.3">
      <c r="A142" s="15">
        <v>140</v>
      </c>
      <c r="B142" s="17"/>
      <c r="C142" s="42"/>
      <c r="D142" s="42"/>
      <c r="E142" s="42"/>
      <c r="F142" s="42"/>
      <c r="G142" s="72"/>
      <c r="H142" s="42"/>
      <c r="I142" s="42"/>
      <c r="J142" s="73"/>
      <c r="K142" s="42"/>
      <c r="L142" s="51"/>
      <c r="M142" s="74"/>
      <c r="N142" s="51"/>
      <c r="O142" s="42"/>
      <c r="P142" s="51"/>
      <c r="Q142" s="51"/>
      <c r="R142" s="51"/>
      <c r="S142" s="42"/>
      <c r="T142" s="51"/>
      <c r="U142" s="42"/>
      <c r="V142" s="42"/>
      <c r="W142" s="73"/>
    </row>
    <row r="143" spans="1:23" x14ac:dyDescent="0.3">
      <c r="A143" s="2">
        <v>141</v>
      </c>
      <c r="C143" s="41"/>
      <c r="D143" s="41"/>
      <c r="E143" s="41"/>
      <c r="F143" s="41"/>
      <c r="G143" s="69"/>
      <c r="H143" s="41"/>
      <c r="I143" s="41"/>
      <c r="J143" s="70"/>
      <c r="K143" s="41"/>
      <c r="L143" s="50"/>
      <c r="M143" s="71"/>
      <c r="N143" s="50"/>
      <c r="O143" s="41"/>
      <c r="P143" s="50"/>
      <c r="Q143" s="50"/>
      <c r="R143" s="50"/>
      <c r="S143" s="41"/>
      <c r="T143" s="50"/>
      <c r="U143" s="41"/>
      <c r="V143" s="41"/>
      <c r="W143" s="70"/>
    </row>
    <row r="144" spans="1:23" x14ac:dyDescent="0.3">
      <c r="A144" s="15">
        <v>142</v>
      </c>
      <c r="B144" s="17"/>
      <c r="C144" s="42"/>
      <c r="D144" s="42"/>
      <c r="E144" s="42"/>
      <c r="F144" s="42"/>
      <c r="G144" s="72"/>
      <c r="H144" s="42"/>
      <c r="I144" s="42"/>
      <c r="J144" s="73"/>
      <c r="K144" s="42"/>
      <c r="L144" s="51"/>
      <c r="M144" s="74"/>
      <c r="N144" s="51"/>
      <c r="O144" s="42"/>
      <c r="P144" s="51"/>
      <c r="Q144" s="51"/>
      <c r="R144" s="51"/>
      <c r="S144" s="42"/>
      <c r="T144" s="51"/>
      <c r="U144" s="42"/>
      <c r="V144" s="42"/>
      <c r="W144" s="73"/>
    </row>
    <row r="145" spans="1:23" x14ac:dyDescent="0.3">
      <c r="A145" s="2">
        <v>143</v>
      </c>
      <c r="C145" s="41"/>
      <c r="D145" s="41"/>
      <c r="E145" s="41"/>
      <c r="F145" s="41"/>
      <c r="G145" s="69"/>
      <c r="H145" s="41"/>
      <c r="I145" s="41"/>
      <c r="J145" s="70"/>
      <c r="K145" s="41"/>
      <c r="L145" s="50"/>
      <c r="M145" s="71"/>
      <c r="N145" s="50"/>
      <c r="O145" s="41"/>
      <c r="P145" s="50"/>
      <c r="Q145" s="50"/>
      <c r="R145" s="50"/>
      <c r="S145" s="41"/>
      <c r="T145" s="50"/>
      <c r="U145" s="41"/>
      <c r="V145" s="41"/>
      <c r="W145" s="70"/>
    </row>
    <row r="146" spans="1:23" x14ac:dyDescent="0.3">
      <c r="A146" s="15">
        <v>144</v>
      </c>
      <c r="B146" s="17"/>
      <c r="C146" s="42"/>
      <c r="D146" s="42"/>
      <c r="E146" s="42"/>
      <c r="F146" s="42"/>
      <c r="G146" s="72"/>
      <c r="H146" s="42"/>
      <c r="I146" s="42"/>
      <c r="J146" s="73"/>
      <c r="K146" s="42"/>
      <c r="L146" s="51"/>
      <c r="M146" s="74"/>
      <c r="N146" s="51"/>
      <c r="O146" s="42"/>
      <c r="P146" s="51"/>
      <c r="Q146" s="51"/>
      <c r="R146" s="51"/>
      <c r="S146" s="42"/>
      <c r="T146" s="51"/>
      <c r="U146" s="42"/>
      <c r="V146" s="42"/>
      <c r="W146" s="73"/>
    </row>
    <row r="147" spans="1:23" x14ac:dyDescent="0.3">
      <c r="A147" s="2">
        <v>145</v>
      </c>
      <c r="C147" s="41"/>
      <c r="D147" s="41"/>
      <c r="E147" s="41"/>
      <c r="F147" s="41"/>
      <c r="G147" s="69"/>
      <c r="H147" s="41"/>
      <c r="I147" s="41"/>
      <c r="J147" s="70"/>
      <c r="K147" s="41"/>
      <c r="L147" s="50"/>
      <c r="M147" s="71"/>
      <c r="N147" s="50"/>
      <c r="O147" s="41"/>
      <c r="P147" s="50"/>
      <c r="Q147" s="50"/>
      <c r="R147" s="50"/>
      <c r="S147" s="41"/>
      <c r="T147" s="50"/>
      <c r="U147" s="41"/>
      <c r="V147" s="41"/>
      <c r="W147" s="70"/>
    </row>
    <row r="148" spans="1:23" x14ac:dyDescent="0.3">
      <c r="A148" s="15">
        <v>146</v>
      </c>
      <c r="B148" s="17"/>
      <c r="C148" s="42"/>
      <c r="D148" s="42"/>
      <c r="E148" s="42"/>
      <c r="F148" s="42"/>
      <c r="G148" s="72"/>
      <c r="H148" s="42"/>
      <c r="I148" s="42"/>
      <c r="J148" s="73"/>
      <c r="K148" s="42"/>
      <c r="L148" s="51"/>
      <c r="M148" s="74"/>
      <c r="N148" s="51"/>
      <c r="O148" s="42"/>
      <c r="P148" s="51"/>
      <c r="Q148" s="51"/>
      <c r="R148" s="51"/>
      <c r="S148" s="42"/>
      <c r="T148" s="51"/>
      <c r="U148" s="42"/>
      <c r="V148" s="42"/>
      <c r="W148" s="73"/>
    </row>
    <row r="149" spans="1:23" x14ac:dyDescent="0.3">
      <c r="A149" s="2">
        <v>147</v>
      </c>
      <c r="C149" s="41"/>
      <c r="D149" s="41"/>
      <c r="E149" s="41"/>
      <c r="F149" s="41"/>
      <c r="G149" s="69"/>
      <c r="H149" s="41"/>
      <c r="I149" s="41"/>
      <c r="J149" s="70"/>
      <c r="K149" s="41"/>
      <c r="L149" s="50"/>
      <c r="M149" s="71"/>
      <c r="N149" s="50"/>
      <c r="O149" s="41"/>
      <c r="P149" s="50"/>
      <c r="Q149" s="50"/>
      <c r="R149" s="50"/>
      <c r="S149" s="41"/>
      <c r="T149" s="50"/>
      <c r="U149" s="41"/>
      <c r="V149" s="41"/>
      <c r="W149" s="70"/>
    </row>
    <row r="150" spans="1:23" x14ac:dyDescent="0.3">
      <c r="A150" s="15">
        <v>148</v>
      </c>
      <c r="B150" s="17"/>
      <c r="C150" s="42"/>
      <c r="D150" s="42"/>
      <c r="E150" s="42"/>
      <c r="F150" s="42"/>
      <c r="G150" s="72"/>
      <c r="H150" s="42"/>
      <c r="I150" s="42"/>
      <c r="J150" s="73"/>
      <c r="K150" s="42"/>
      <c r="L150" s="51"/>
      <c r="M150" s="74"/>
      <c r="N150" s="51"/>
      <c r="O150" s="42"/>
      <c r="P150" s="51"/>
      <c r="Q150" s="51"/>
      <c r="R150" s="51"/>
      <c r="S150" s="42"/>
      <c r="T150" s="51"/>
      <c r="U150" s="42"/>
      <c r="V150" s="42"/>
      <c r="W150" s="73"/>
    </row>
    <row r="151" spans="1:23" x14ac:dyDescent="0.3">
      <c r="A151" s="2">
        <v>149</v>
      </c>
      <c r="C151" s="41"/>
      <c r="D151" s="41"/>
      <c r="E151" s="41"/>
      <c r="F151" s="41"/>
      <c r="G151" s="69"/>
      <c r="H151" s="41"/>
      <c r="I151" s="41"/>
      <c r="J151" s="70"/>
      <c r="K151" s="41"/>
      <c r="L151" s="50"/>
      <c r="M151" s="71"/>
      <c r="N151" s="50"/>
      <c r="O151" s="41"/>
      <c r="P151" s="50"/>
      <c r="Q151" s="50"/>
      <c r="R151" s="50"/>
      <c r="S151" s="41"/>
      <c r="T151" s="50"/>
      <c r="U151" s="41"/>
      <c r="V151" s="41"/>
      <c r="W151" s="70"/>
    </row>
    <row r="152" spans="1:23" x14ac:dyDescent="0.3">
      <c r="A152" s="15">
        <v>150</v>
      </c>
      <c r="B152" s="17"/>
      <c r="C152" s="42"/>
      <c r="D152" s="42"/>
      <c r="E152" s="42"/>
      <c r="F152" s="42"/>
      <c r="G152" s="72"/>
      <c r="H152" s="42"/>
      <c r="I152" s="42"/>
      <c r="J152" s="73"/>
      <c r="K152" s="42"/>
      <c r="L152" s="51"/>
      <c r="M152" s="74"/>
      <c r="N152" s="51"/>
      <c r="O152" s="42"/>
      <c r="P152" s="51"/>
      <c r="Q152" s="51"/>
      <c r="R152" s="51"/>
      <c r="S152" s="42"/>
      <c r="T152" s="51"/>
      <c r="U152" s="42"/>
      <c r="V152" s="42"/>
      <c r="W152" s="73"/>
    </row>
    <row r="153" spans="1:23" x14ac:dyDescent="0.3">
      <c r="A153" s="2">
        <v>151</v>
      </c>
      <c r="C153" s="41"/>
      <c r="D153" s="41"/>
      <c r="E153" s="41"/>
      <c r="F153" s="41"/>
      <c r="G153" s="69"/>
      <c r="H153" s="41"/>
      <c r="I153" s="41"/>
      <c r="J153" s="70"/>
      <c r="K153" s="41"/>
      <c r="L153" s="50"/>
      <c r="M153" s="71"/>
      <c r="N153" s="50"/>
      <c r="O153" s="41"/>
      <c r="P153" s="50"/>
      <c r="Q153" s="50"/>
      <c r="R153" s="50"/>
      <c r="S153" s="41"/>
      <c r="T153" s="50"/>
      <c r="U153" s="41"/>
      <c r="V153" s="41"/>
      <c r="W153" s="70"/>
    </row>
    <row r="154" spans="1:23" x14ac:dyDescent="0.3">
      <c r="A154" s="15">
        <v>152</v>
      </c>
      <c r="B154" s="17"/>
      <c r="C154" s="42"/>
      <c r="D154" s="42"/>
      <c r="E154" s="42"/>
      <c r="F154" s="42"/>
      <c r="G154" s="72"/>
      <c r="H154" s="42"/>
      <c r="I154" s="42"/>
      <c r="J154" s="73"/>
      <c r="K154" s="42"/>
      <c r="L154" s="51"/>
      <c r="M154" s="74"/>
      <c r="N154" s="51"/>
      <c r="O154" s="42"/>
      <c r="P154" s="51"/>
      <c r="Q154" s="51"/>
      <c r="R154" s="51"/>
      <c r="S154" s="42"/>
      <c r="T154" s="51"/>
      <c r="U154" s="42"/>
      <c r="V154" s="42"/>
      <c r="W154" s="73"/>
    </row>
    <row r="155" spans="1:23" x14ac:dyDescent="0.3">
      <c r="A155" s="2">
        <v>153</v>
      </c>
      <c r="C155" s="41"/>
      <c r="D155" s="41"/>
      <c r="E155" s="41"/>
      <c r="F155" s="41"/>
      <c r="G155" s="69"/>
      <c r="H155" s="41"/>
      <c r="I155" s="41"/>
      <c r="J155" s="70"/>
      <c r="K155" s="41"/>
      <c r="L155" s="50"/>
      <c r="M155" s="71"/>
      <c r="N155" s="50"/>
      <c r="O155" s="41"/>
      <c r="P155" s="50"/>
      <c r="Q155" s="50"/>
      <c r="R155" s="50"/>
      <c r="S155" s="41"/>
      <c r="T155" s="50"/>
      <c r="U155" s="41"/>
      <c r="V155" s="41"/>
      <c r="W155" s="70"/>
    </row>
    <row r="156" spans="1:23" x14ac:dyDescent="0.3">
      <c r="A156" s="15">
        <v>154</v>
      </c>
      <c r="B156" s="17"/>
      <c r="C156" s="42"/>
      <c r="D156" s="42"/>
      <c r="E156" s="42"/>
      <c r="F156" s="42"/>
      <c r="G156" s="72"/>
      <c r="H156" s="42"/>
      <c r="I156" s="42"/>
      <c r="J156" s="73"/>
      <c r="K156" s="42"/>
      <c r="L156" s="51"/>
      <c r="M156" s="74"/>
      <c r="N156" s="51"/>
      <c r="O156" s="42"/>
      <c r="P156" s="51"/>
      <c r="Q156" s="51"/>
      <c r="R156" s="51"/>
      <c r="S156" s="42"/>
      <c r="T156" s="51"/>
      <c r="U156" s="42"/>
      <c r="V156" s="42"/>
      <c r="W156" s="73"/>
    </row>
    <row r="157" spans="1:23" x14ac:dyDescent="0.3">
      <c r="A157" s="2">
        <v>155</v>
      </c>
      <c r="C157" s="41"/>
      <c r="D157" s="41"/>
      <c r="E157" s="41"/>
      <c r="F157" s="41"/>
      <c r="G157" s="69"/>
      <c r="H157" s="41"/>
      <c r="I157" s="41"/>
      <c r="J157" s="70"/>
      <c r="K157" s="41"/>
      <c r="L157" s="50"/>
      <c r="M157" s="71"/>
      <c r="N157" s="50"/>
      <c r="O157" s="41"/>
      <c r="P157" s="50"/>
      <c r="Q157" s="50"/>
      <c r="R157" s="50"/>
      <c r="S157" s="41"/>
      <c r="T157" s="50"/>
      <c r="U157" s="41"/>
      <c r="V157" s="41"/>
      <c r="W157" s="70"/>
    </row>
    <row r="158" spans="1:23" x14ac:dyDescent="0.3">
      <c r="A158" s="15">
        <v>156</v>
      </c>
      <c r="B158" s="17"/>
      <c r="C158" s="42"/>
      <c r="D158" s="42"/>
      <c r="E158" s="42"/>
      <c r="F158" s="42"/>
      <c r="G158" s="72"/>
      <c r="H158" s="42"/>
      <c r="I158" s="42"/>
      <c r="J158" s="73"/>
      <c r="K158" s="42"/>
      <c r="L158" s="51"/>
      <c r="M158" s="74"/>
      <c r="N158" s="51"/>
      <c r="O158" s="42"/>
      <c r="P158" s="51"/>
      <c r="Q158" s="51"/>
      <c r="R158" s="51"/>
      <c r="S158" s="42"/>
      <c r="T158" s="51"/>
      <c r="U158" s="42"/>
      <c r="V158" s="42"/>
      <c r="W158" s="73"/>
    </row>
    <row r="159" spans="1:23" x14ac:dyDescent="0.3">
      <c r="A159" s="2">
        <v>157</v>
      </c>
      <c r="C159" s="41"/>
      <c r="D159" s="41"/>
      <c r="E159" s="41"/>
      <c r="F159" s="41"/>
      <c r="G159" s="69"/>
      <c r="H159" s="41"/>
      <c r="I159" s="41"/>
      <c r="J159" s="70"/>
      <c r="K159" s="41"/>
      <c r="L159" s="50"/>
      <c r="M159" s="71"/>
      <c r="N159" s="50"/>
      <c r="O159" s="41"/>
      <c r="P159" s="50"/>
      <c r="Q159" s="50"/>
      <c r="R159" s="50"/>
      <c r="S159" s="41"/>
      <c r="T159" s="50"/>
      <c r="U159" s="41"/>
      <c r="V159" s="41"/>
      <c r="W159" s="70"/>
    </row>
    <row r="160" spans="1:23" x14ac:dyDescent="0.3">
      <c r="A160" s="15">
        <v>158</v>
      </c>
      <c r="B160" s="17"/>
      <c r="C160" s="42"/>
      <c r="D160" s="42"/>
      <c r="E160" s="42"/>
      <c r="F160" s="42"/>
      <c r="G160" s="72"/>
      <c r="H160" s="42"/>
      <c r="I160" s="42"/>
      <c r="J160" s="73"/>
      <c r="K160" s="42"/>
      <c r="L160" s="51"/>
      <c r="M160" s="74"/>
      <c r="N160" s="51"/>
      <c r="O160" s="42"/>
      <c r="P160" s="51"/>
      <c r="Q160" s="51"/>
      <c r="R160" s="51"/>
      <c r="S160" s="42"/>
      <c r="T160" s="51"/>
      <c r="U160" s="42"/>
      <c r="V160" s="42"/>
      <c r="W160" s="73"/>
    </row>
    <row r="161" spans="1:23" x14ac:dyDescent="0.3">
      <c r="A161" s="2">
        <v>159</v>
      </c>
      <c r="C161" s="41"/>
      <c r="D161" s="41"/>
      <c r="E161" s="41"/>
      <c r="F161" s="41"/>
      <c r="G161" s="69"/>
      <c r="H161" s="41"/>
      <c r="I161" s="41"/>
      <c r="J161" s="70"/>
      <c r="K161" s="41"/>
      <c r="L161" s="50"/>
      <c r="M161" s="71"/>
      <c r="N161" s="50"/>
      <c r="O161" s="41"/>
      <c r="P161" s="50"/>
      <c r="Q161" s="50"/>
      <c r="R161" s="50"/>
      <c r="S161" s="41"/>
      <c r="T161" s="50"/>
      <c r="U161" s="41"/>
      <c r="V161" s="41"/>
      <c r="W161" s="70"/>
    </row>
    <row r="162" spans="1:23" x14ac:dyDescent="0.3">
      <c r="A162" s="15">
        <v>160</v>
      </c>
      <c r="B162" s="17"/>
      <c r="C162" s="42"/>
      <c r="D162" s="42"/>
      <c r="E162" s="42"/>
      <c r="F162" s="42"/>
      <c r="G162" s="72"/>
      <c r="H162" s="42"/>
      <c r="I162" s="42"/>
      <c r="J162" s="73"/>
      <c r="K162" s="42"/>
      <c r="L162" s="51"/>
      <c r="M162" s="74"/>
      <c r="N162" s="51"/>
      <c r="O162" s="42"/>
      <c r="P162" s="51"/>
      <c r="Q162" s="51"/>
      <c r="R162" s="51"/>
      <c r="S162" s="42"/>
      <c r="T162" s="51"/>
      <c r="U162" s="42"/>
      <c r="V162" s="42"/>
      <c r="W162" s="73"/>
    </row>
    <row r="163" spans="1:23" x14ac:dyDescent="0.3">
      <c r="A163" s="2">
        <v>161</v>
      </c>
      <c r="C163" s="41"/>
      <c r="D163" s="41"/>
      <c r="E163" s="41"/>
      <c r="F163" s="41"/>
      <c r="G163" s="69"/>
      <c r="H163" s="41"/>
      <c r="I163" s="41"/>
      <c r="J163" s="70"/>
      <c r="K163" s="41"/>
      <c r="L163" s="50"/>
      <c r="M163" s="71"/>
      <c r="N163" s="50"/>
      <c r="O163" s="41"/>
      <c r="P163" s="50"/>
      <c r="Q163" s="50"/>
      <c r="R163" s="50"/>
      <c r="S163" s="41"/>
      <c r="T163" s="50"/>
      <c r="U163" s="41"/>
      <c r="V163" s="41"/>
      <c r="W163" s="70"/>
    </row>
    <row r="164" spans="1:23" x14ac:dyDescent="0.3">
      <c r="A164" s="15">
        <v>162</v>
      </c>
      <c r="B164" s="17"/>
      <c r="C164" s="42"/>
      <c r="D164" s="42"/>
      <c r="E164" s="42"/>
      <c r="F164" s="42"/>
      <c r="G164" s="72"/>
      <c r="H164" s="42"/>
      <c r="I164" s="42"/>
      <c r="J164" s="73"/>
      <c r="K164" s="42"/>
      <c r="L164" s="51"/>
      <c r="M164" s="74"/>
      <c r="N164" s="51"/>
      <c r="O164" s="42"/>
      <c r="P164" s="51"/>
      <c r="Q164" s="51"/>
      <c r="R164" s="51"/>
      <c r="S164" s="42"/>
      <c r="T164" s="51"/>
      <c r="U164" s="42"/>
      <c r="V164" s="42"/>
      <c r="W164" s="73"/>
    </row>
    <row r="165" spans="1:23" x14ac:dyDescent="0.3">
      <c r="A165" s="2">
        <v>163</v>
      </c>
      <c r="C165" s="41"/>
      <c r="D165" s="41"/>
      <c r="E165" s="41"/>
      <c r="F165" s="41"/>
      <c r="G165" s="69"/>
      <c r="H165" s="41"/>
      <c r="I165" s="41"/>
      <c r="J165" s="70"/>
      <c r="K165" s="41"/>
      <c r="L165" s="50"/>
      <c r="M165" s="71"/>
      <c r="N165" s="50"/>
      <c r="O165" s="41"/>
      <c r="P165" s="50"/>
      <c r="Q165" s="50"/>
      <c r="R165" s="50"/>
      <c r="S165" s="41"/>
      <c r="T165" s="50"/>
      <c r="U165" s="41"/>
      <c r="V165" s="41"/>
      <c r="W165" s="70"/>
    </row>
    <row r="166" spans="1:23" x14ac:dyDescent="0.3">
      <c r="A166" s="15">
        <v>164</v>
      </c>
      <c r="B166" s="17"/>
      <c r="C166" s="42"/>
      <c r="D166" s="42"/>
      <c r="E166" s="42"/>
      <c r="F166" s="42"/>
      <c r="G166" s="72"/>
      <c r="H166" s="42"/>
      <c r="I166" s="42"/>
      <c r="J166" s="73"/>
      <c r="K166" s="42"/>
      <c r="L166" s="51"/>
      <c r="M166" s="74"/>
      <c r="N166" s="51"/>
      <c r="O166" s="42"/>
      <c r="P166" s="51"/>
      <c r="Q166" s="51"/>
      <c r="R166" s="51"/>
      <c r="S166" s="42"/>
      <c r="T166" s="51"/>
      <c r="U166" s="42"/>
      <c r="V166" s="42"/>
      <c r="W166" s="73"/>
    </row>
    <row r="167" spans="1:23" x14ac:dyDescent="0.3">
      <c r="A167" s="2">
        <v>165</v>
      </c>
      <c r="C167" s="41"/>
      <c r="D167" s="41"/>
      <c r="E167" s="41"/>
      <c r="F167" s="41"/>
      <c r="G167" s="69"/>
      <c r="H167" s="41"/>
      <c r="I167" s="41"/>
      <c r="J167" s="70"/>
      <c r="K167" s="41"/>
      <c r="L167" s="50"/>
      <c r="M167" s="71"/>
      <c r="N167" s="50"/>
      <c r="O167" s="41"/>
      <c r="P167" s="50"/>
      <c r="Q167" s="50"/>
      <c r="R167" s="50"/>
      <c r="S167" s="41"/>
      <c r="T167" s="50"/>
      <c r="U167" s="41"/>
      <c r="V167" s="41"/>
      <c r="W167" s="70"/>
    </row>
    <row r="168" spans="1:23" x14ac:dyDescent="0.3">
      <c r="A168" s="15">
        <v>166</v>
      </c>
      <c r="B168" s="17"/>
      <c r="C168" s="42"/>
      <c r="D168" s="42"/>
      <c r="E168" s="42"/>
      <c r="F168" s="42"/>
      <c r="G168" s="72"/>
      <c r="H168" s="42"/>
      <c r="I168" s="42"/>
      <c r="J168" s="73"/>
      <c r="K168" s="42"/>
      <c r="L168" s="51"/>
      <c r="M168" s="74"/>
      <c r="N168" s="51"/>
      <c r="O168" s="42"/>
      <c r="P168" s="51"/>
      <c r="Q168" s="51"/>
      <c r="R168" s="51"/>
      <c r="S168" s="42"/>
      <c r="T168" s="51"/>
      <c r="U168" s="42"/>
      <c r="V168" s="42"/>
      <c r="W168" s="73"/>
    </row>
    <row r="169" spans="1:23" x14ac:dyDescent="0.3">
      <c r="A169" s="2">
        <v>167</v>
      </c>
      <c r="C169" s="41"/>
      <c r="D169" s="41"/>
      <c r="E169" s="41"/>
      <c r="F169" s="41"/>
      <c r="G169" s="69"/>
      <c r="H169" s="41"/>
      <c r="I169" s="41"/>
      <c r="J169" s="70"/>
      <c r="K169" s="41"/>
      <c r="L169" s="50"/>
      <c r="M169" s="71"/>
      <c r="N169" s="50"/>
      <c r="O169" s="41"/>
      <c r="P169" s="50"/>
      <c r="Q169" s="50"/>
      <c r="R169" s="50"/>
      <c r="S169" s="41"/>
      <c r="T169" s="50"/>
      <c r="U169" s="41"/>
      <c r="V169" s="41"/>
      <c r="W169" s="70"/>
    </row>
    <row r="170" spans="1:23" x14ac:dyDescent="0.3">
      <c r="A170" s="15">
        <v>168</v>
      </c>
      <c r="B170" s="17"/>
      <c r="C170" s="42"/>
      <c r="D170" s="42"/>
      <c r="E170" s="42"/>
      <c r="F170" s="42"/>
      <c r="G170" s="72"/>
      <c r="H170" s="42"/>
      <c r="I170" s="42"/>
      <c r="J170" s="73"/>
      <c r="K170" s="42"/>
      <c r="L170" s="51"/>
      <c r="M170" s="74"/>
      <c r="N170" s="51"/>
      <c r="O170" s="42"/>
      <c r="P170" s="51"/>
      <c r="Q170" s="51"/>
      <c r="R170" s="51"/>
      <c r="S170" s="42"/>
      <c r="T170" s="51"/>
      <c r="U170" s="42"/>
      <c r="V170" s="42"/>
      <c r="W170" s="73"/>
    </row>
    <row r="171" spans="1:23" x14ac:dyDescent="0.3">
      <c r="A171" s="2">
        <v>169</v>
      </c>
      <c r="C171" s="41"/>
      <c r="D171" s="41"/>
      <c r="E171" s="41"/>
      <c r="F171" s="41"/>
      <c r="G171" s="69"/>
      <c r="H171" s="41"/>
      <c r="I171" s="41"/>
      <c r="J171" s="70"/>
      <c r="K171" s="41"/>
      <c r="L171" s="50"/>
      <c r="M171" s="71"/>
      <c r="N171" s="50"/>
      <c r="O171" s="41"/>
      <c r="P171" s="50"/>
      <c r="Q171" s="50"/>
      <c r="R171" s="50"/>
      <c r="S171" s="41"/>
      <c r="T171" s="50"/>
      <c r="U171" s="41"/>
      <c r="V171" s="41"/>
      <c r="W171" s="70"/>
    </row>
    <row r="172" spans="1:23" x14ac:dyDescent="0.3">
      <c r="A172" s="15">
        <v>170</v>
      </c>
      <c r="B172" s="17"/>
      <c r="C172" s="42"/>
      <c r="D172" s="42"/>
      <c r="E172" s="42"/>
      <c r="F172" s="42"/>
      <c r="G172" s="72"/>
      <c r="H172" s="42"/>
      <c r="I172" s="42"/>
      <c r="J172" s="73"/>
      <c r="K172" s="42"/>
      <c r="L172" s="51"/>
      <c r="M172" s="74"/>
      <c r="N172" s="51"/>
      <c r="O172" s="42"/>
      <c r="P172" s="51"/>
      <c r="Q172" s="51"/>
      <c r="R172" s="51"/>
      <c r="S172" s="42"/>
      <c r="T172" s="51"/>
      <c r="U172" s="42"/>
      <c r="V172" s="42"/>
      <c r="W172" s="73"/>
    </row>
    <row r="173" spans="1:23" x14ac:dyDescent="0.3">
      <c r="A173" s="2">
        <v>171</v>
      </c>
      <c r="C173" s="41"/>
      <c r="D173" s="41"/>
      <c r="E173" s="41"/>
      <c r="F173" s="41"/>
      <c r="G173" s="69"/>
      <c r="H173" s="41"/>
      <c r="I173" s="41"/>
      <c r="J173" s="70"/>
      <c r="K173" s="41"/>
      <c r="L173" s="50"/>
      <c r="M173" s="71"/>
      <c r="N173" s="50"/>
      <c r="O173" s="41"/>
      <c r="P173" s="50"/>
      <c r="Q173" s="50"/>
      <c r="R173" s="50"/>
      <c r="S173" s="41"/>
      <c r="T173" s="50"/>
      <c r="U173" s="41"/>
      <c r="V173" s="41"/>
      <c r="W173" s="70"/>
    </row>
    <row r="174" spans="1:23" x14ac:dyDescent="0.3">
      <c r="A174" s="15">
        <v>172</v>
      </c>
      <c r="B174" s="17"/>
      <c r="C174" s="42"/>
      <c r="D174" s="42"/>
      <c r="E174" s="42"/>
      <c r="F174" s="42"/>
      <c r="G174" s="72"/>
      <c r="H174" s="42"/>
      <c r="I174" s="42"/>
      <c r="J174" s="73"/>
      <c r="K174" s="42"/>
      <c r="L174" s="51"/>
      <c r="M174" s="74"/>
      <c r="N174" s="51"/>
      <c r="O174" s="42"/>
      <c r="P174" s="51"/>
      <c r="Q174" s="51"/>
      <c r="R174" s="51"/>
      <c r="S174" s="42"/>
      <c r="T174" s="51"/>
      <c r="U174" s="42"/>
      <c r="V174" s="42"/>
      <c r="W174" s="73"/>
    </row>
    <row r="175" spans="1:23" x14ac:dyDescent="0.3">
      <c r="A175" s="2">
        <v>173</v>
      </c>
      <c r="C175" s="41"/>
      <c r="D175" s="41"/>
      <c r="E175" s="41"/>
      <c r="F175" s="41"/>
      <c r="G175" s="69"/>
      <c r="H175" s="41"/>
      <c r="I175" s="41"/>
      <c r="J175" s="70"/>
      <c r="K175" s="41"/>
      <c r="L175" s="50"/>
      <c r="M175" s="71"/>
      <c r="N175" s="50"/>
      <c r="O175" s="41"/>
      <c r="P175" s="50"/>
      <c r="Q175" s="50"/>
      <c r="R175" s="50"/>
      <c r="S175" s="41"/>
      <c r="T175" s="50"/>
      <c r="U175" s="41"/>
      <c r="V175" s="41"/>
      <c r="W175" s="70"/>
    </row>
    <row r="176" spans="1:23" x14ac:dyDescent="0.3">
      <c r="A176" s="15">
        <v>174</v>
      </c>
      <c r="B176" s="17"/>
      <c r="C176" s="42"/>
      <c r="D176" s="42"/>
      <c r="E176" s="42"/>
      <c r="F176" s="42"/>
      <c r="G176" s="72"/>
      <c r="H176" s="42"/>
      <c r="I176" s="42"/>
      <c r="J176" s="73"/>
      <c r="K176" s="42"/>
      <c r="L176" s="51"/>
      <c r="M176" s="74"/>
      <c r="N176" s="51"/>
      <c r="O176" s="42"/>
      <c r="P176" s="51"/>
      <c r="Q176" s="51"/>
      <c r="R176" s="51"/>
      <c r="S176" s="42"/>
      <c r="T176" s="51"/>
      <c r="U176" s="42"/>
      <c r="V176" s="42"/>
      <c r="W176" s="73"/>
    </row>
    <row r="177" spans="1:23" x14ac:dyDescent="0.3">
      <c r="A177" s="2">
        <v>175</v>
      </c>
      <c r="C177" s="41"/>
      <c r="D177" s="41"/>
      <c r="E177" s="41"/>
      <c r="F177" s="41"/>
      <c r="G177" s="69"/>
      <c r="H177" s="41"/>
      <c r="I177" s="41"/>
      <c r="J177" s="70"/>
      <c r="K177" s="41"/>
      <c r="L177" s="50"/>
      <c r="M177" s="71"/>
      <c r="N177" s="50"/>
      <c r="O177" s="41"/>
      <c r="P177" s="50"/>
      <c r="Q177" s="50"/>
      <c r="R177" s="50"/>
      <c r="S177" s="41"/>
      <c r="T177" s="50"/>
      <c r="U177" s="41"/>
      <c r="V177" s="41"/>
      <c r="W177" s="70"/>
    </row>
    <row r="178" spans="1:23" x14ac:dyDescent="0.3">
      <c r="A178" s="15">
        <v>176</v>
      </c>
      <c r="B178" s="17"/>
      <c r="C178" s="42"/>
      <c r="D178" s="42"/>
      <c r="E178" s="42"/>
      <c r="F178" s="42"/>
      <c r="G178" s="72"/>
      <c r="H178" s="42"/>
      <c r="I178" s="42"/>
      <c r="J178" s="73"/>
      <c r="K178" s="42"/>
      <c r="L178" s="51"/>
      <c r="M178" s="74"/>
      <c r="N178" s="51"/>
      <c r="O178" s="42"/>
      <c r="P178" s="51"/>
      <c r="Q178" s="51"/>
      <c r="R178" s="51"/>
      <c r="S178" s="42"/>
      <c r="T178" s="51"/>
      <c r="U178" s="42"/>
      <c r="V178" s="42"/>
      <c r="W178" s="73"/>
    </row>
    <row r="179" spans="1:23" x14ac:dyDescent="0.3">
      <c r="A179" s="2">
        <v>177</v>
      </c>
      <c r="C179" s="41"/>
      <c r="D179" s="41"/>
      <c r="E179" s="41"/>
      <c r="F179" s="41"/>
      <c r="G179" s="69"/>
      <c r="H179" s="41"/>
      <c r="I179" s="41"/>
      <c r="J179" s="70"/>
      <c r="K179" s="41"/>
      <c r="L179" s="50"/>
      <c r="M179" s="71"/>
      <c r="N179" s="50"/>
      <c r="O179" s="41"/>
      <c r="P179" s="50"/>
      <c r="Q179" s="50"/>
      <c r="R179" s="50"/>
      <c r="S179" s="41"/>
      <c r="T179" s="50"/>
      <c r="U179" s="41"/>
      <c r="V179" s="41"/>
      <c r="W179" s="70"/>
    </row>
    <row r="180" spans="1:23" x14ac:dyDescent="0.3">
      <c r="A180" s="15">
        <v>178</v>
      </c>
      <c r="B180" s="17"/>
      <c r="C180" s="42"/>
      <c r="D180" s="42"/>
      <c r="E180" s="42"/>
      <c r="F180" s="42"/>
      <c r="G180" s="72"/>
      <c r="H180" s="42"/>
      <c r="I180" s="42"/>
      <c r="J180" s="73"/>
      <c r="K180" s="42"/>
      <c r="L180" s="51"/>
      <c r="M180" s="74"/>
      <c r="N180" s="51"/>
      <c r="O180" s="42"/>
      <c r="P180" s="51"/>
      <c r="Q180" s="51"/>
      <c r="R180" s="51"/>
      <c r="S180" s="42"/>
      <c r="T180" s="51"/>
      <c r="U180" s="42"/>
      <c r="V180" s="42"/>
      <c r="W180" s="73"/>
    </row>
    <row r="181" spans="1:23" x14ac:dyDescent="0.3">
      <c r="A181" s="2">
        <v>179</v>
      </c>
      <c r="C181" s="41"/>
      <c r="D181" s="41"/>
      <c r="E181" s="41"/>
      <c r="F181" s="41"/>
      <c r="G181" s="69"/>
      <c r="H181" s="41"/>
      <c r="I181" s="41"/>
      <c r="J181" s="70"/>
      <c r="K181" s="41"/>
      <c r="L181" s="50"/>
      <c r="M181" s="71"/>
      <c r="N181" s="50"/>
      <c r="O181" s="41"/>
      <c r="P181" s="50"/>
      <c r="Q181" s="50"/>
      <c r="R181" s="50"/>
      <c r="S181" s="41"/>
      <c r="T181" s="50"/>
      <c r="U181" s="41"/>
      <c r="V181" s="41"/>
      <c r="W181" s="70"/>
    </row>
    <row r="182" spans="1:23" x14ac:dyDescent="0.3">
      <c r="A182" s="15">
        <v>180</v>
      </c>
      <c r="B182" s="17"/>
      <c r="C182" s="42"/>
      <c r="D182" s="42"/>
      <c r="E182" s="42"/>
      <c r="F182" s="42"/>
      <c r="G182" s="72"/>
      <c r="H182" s="42"/>
      <c r="I182" s="42"/>
      <c r="J182" s="73"/>
      <c r="K182" s="42"/>
      <c r="L182" s="51"/>
      <c r="M182" s="74"/>
      <c r="N182" s="51"/>
      <c r="O182" s="42"/>
      <c r="P182" s="51"/>
      <c r="Q182" s="51"/>
      <c r="R182" s="51"/>
      <c r="S182" s="42"/>
      <c r="T182" s="51"/>
      <c r="U182" s="42"/>
      <c r="V182" s="42"/>
      <c r="W182" s="73"/>
    </row>
    <row r="183" spans="1:23" x14ac:dyDescent="0.3">
      <c r="A183" s="2">
        <v>181</v>
      </c>
      <c r="C183" s="41"/>
      <c r="D183" s="41"/>
      <c r="E183" s="41"/>
      <c r="F183" s="41"/>
      <c r="G183" s="69"/>
      <c r="H183" s="41"/>
      <c r="I183" s="41"/>
      <c r="J183" s="70"/>
      <c r="K183" s="41"/>
      <c r="L183" s="50"/>
      <c r="M183" s="71"/>
      <c r="N183" s="50"/>
      <c r="O183" s="41"/>
      <c r="P183" s="50"/>
      <c r="Q183" s="50"/>
      <c r="R183" s="50"/>
      <c r="S183" s="41"/>
      <c r="T183" s="50"/>
      <c r="U183" s="41"/>
      <c r="V183" s="41"/>
      <c r="W183" s="70"/>
    </row>
    <row r="184" spans="1:23" x14ac:dyDescent="0.3">
      <c r="A184" s="15">
        <v>182</v>
      </c>
      <c r="B184" s="17"/>
      <c r="C184" s="42"/>
      <c r="D184" s="42"/>
      <c r="E184" s="42"/>
      <c r="F184" s="42"/>
      <c r="G184" s="72"/>
      <c r="H184" s="42"/>
      <c r="I184" s="42"/>
      <c r="J184" s="73"/>
      <c r="K184" s="42"/>
      <c r="L184" s="51"/>
      <c r="M184" s="74"/>
      <c r="N184" s="51"/>
      <c r="O184" s="42"/>
      <c r="P184" s="51"/>
      <c r="Q184" s="51"/>
      <c r="R184" s="51"/>
      <c r="S184" s="42"/>
      <c r="T184" s="51"/>
      <c r="U184" s="42"/>
      <c r="V184" s="42"/>
      <c r="W184" s="73"/>
    </row>
    <row r="185" spans="1:23" x14ac:dyDescent="0.3">
      <c r="A185" s="2">
        <v>183</v>
      </c>
      <c r="C185" s="41"/>
      <c r="D185" s="41"/>
      <c r="E185" s="41"/>
      <c r="F185" s="41"/>
      <c r="G185" s="69"/>
      <c r="H185" s="41"/>
      <c r="I185" s="41"/>
      <c r="J185" s="70"/>
      <c r="K185" s="41"/>
      <c r="L185" s="50"/>
      <c r="M185" s="71"/>
      <c r="N185" s="50"/>
      <c r="O185" s="41"/>
      <c r="P185" s="50"/>
      <c r="Q185" s="50"/>
      <c r="R185" s="50"/>
      <c r="S185" s="41"/>
      <c r="T185" s="50"/>
      <c r="U185" s="41"/>
      <c r="V185" s="41"/>
      <c r="W185" s="70"/>
    </row>
    <row r="186" spans="1:23" x14ac:dyDescent="0.3">
      <c r="A186" s="15">
        <v>184</v>
      </c>
      <c r="B186" s="17"/>
      <c r="C186" s="42"/>
      <c r="D186" s="42"/>
      <c r="E186" s="42"/>
      <c r="F186" s="42"/>
      <c r="G186" s="72"/>
      <c r="H186" s="42"/>
      <c r="I186" s="42"/>
      <c r="J186" s="73"/>
      <c r="K186" s="42"/>
      <c r="L186" s="51"/>
      <c r="M186" s="74"/>
      <c r="N186" s="51"/>
      <c r="O186" s="42"/>
      <c r="P186" s="51"/>
      <c r="Q186" s="51"/>
      <c r="R186" s="51"/>
      <c r="S186" s="42"/>
      <c r="T186" s="51"/>
      <c r="U186" s="42"/>
      <c r="V186" s="42"/>
      <c r="W186" s="73"/>
    </row>
    <row r="187" spans="1:23" x14ac:dyDescent="0.3">
      <c r="A187" s="2">
        <v>185</v>
      </c>
      <c r="C187" s="41"/>
      <c r="D187" s="41"/>
      <c r="E187" s="41"/>
      <c r="F187" s="41"/>
      <c r="G187" s="69"/>
      <c r="H187" s="41"/>
      <c r="I187" s="41"/>
      <c r="J187" s="70"/>
      <c r="K187" s="41"/>
      <c r="L187" s="50"/>
      <c r="M187" s="71"/>
      <c r="N187" s="50"/>
      <c r="O187" s="41"/>
      <c r="P187" s="50"/>
      <c r="Q187" s="50"/>
      <c r="R187" s="50"/>
      <c r="S187" s="41"/>
      <c r="T187" s="50"/>
      <c r="U187" s="41"/>
      <c r="V187" s="41"/>
      <c r="W187" s="70"/>
    </row>
    <row r="188" spans="1:23" x14ac:dyDescent="0.3">
      <c r="A188" s="15">
        <v>186</v>
      </c>
      <c r="B188" s="17"/>
      <c r="C188" s="42"/>
      <c r="D188" s="42"/>
      <c r="E188" s="42"/>
      <c r="F188" s="42"/>
      <c r="G188" s="72"/>
      <c r="H188" s="42"/>
      <c r="I188" s="42"/>
      <c r="J188" s="73"/>
      <c r="K188" s="42"/>
      <c r="L188" s="51"/>
      <c r="M188" s="74"/>
      <c r="N188" s="51"/>
      <c r="O188" s="42"/>
      <c r="P188" s="51"/>
      <c r="Q188" s="51"/>
      <c r="R188" s="51"/>
      <c r="S188" s="42"/>
      <c r="T188" s="51"/>
      <c r="U188" s="42"/>
      <c r="V188" s="42"/>
      <c r="W188" s="73"/>
    </row>
    <row r="189" spans="1:23" x14ac:dyDescent="0.3">
      <c r="A189" s="2">
        <v>187</v>
      </c>
      <c r="C189" s="41"/>
      <c r="D189" s="41"/>
      <c r="E189" s="41"/>
      <c r="F189" s="41"/>
      <c r="G189" s="69"/>
      <c r="H189" s="41"/>
      <c r="I189" s="41"/>
      <c r="J189" s="70"/>
      <c r="K189" s="41"/>
      <c r="L189" s="50"/>
      <c r="M189" s="71"/>
      <c r="N189" s="50"/>
      <c r="O189" s="41"/>
      <c r="P189" s="50"/>
      <c r="Q189" s="50"/>
      <c r="R189" s="50"/>
      <c r="S189" s="41"/>
      <c r="T189" s="50"/>
      <c r="U189" s="41"/>
      <c r="V189" s="41"/>
      <c r="W189" s="70"/>
    </row>
    <row r="190" spans="1:23" x14ac:dyDescent="0.3">
      <c r="A190" s="15">
        <v>188</v>
      </c>
      <c r="B190" s="17"/>
      <c r="C190" s="42"/>
      <c r="D190" s="42"/>
      <c r="E190" s="42"/>
      <c r="F190" s="42"/>
      <c r="G190" s="72"/>
      <c r="H190" s="42"/>
      <c r="I190" s="42"/>
      <c r="J190" s="73"/>
      <c r="K190" s="42"/>
      <c r="L190" s="51"/>
      <c r="M190" s="74"/>
      <c r="N190" s="51"/>
      <c r="O190" s="42"/>
      <c r="P190" s="51"/>
      <c r="Q190" s="51"/>
      <c r="R190" s="51"/>
      <c r="S190" s="42"/>
      <c r="T190" s="51"/>
      <c r="U190" s="42"/>
      <c r="V190" s="42"/>
      <c r="W190" s="73"/>
    </row>
    <row r="191" spans="1:23" x14ac:dyDescent="0.3">
      <c r="A191" s="2">
        <v>189</v>
      </c>
      <c r="C191" s="41"/>
      <c r="D191" s="41"/>
      <c r="E191" s="41"/>
      <c r="F191" s="41"/>
      <c r="G191" s="69"/>
      <c r="H191" s="41"/>
      <c r="I191" s="41"/>
      <c r="J191" s="70"/>
      <c r="K191" s="41"/>
      <c r="L191" s="50"/>
      <c r="M191" s="71"/>
      <c r="N191" s="50"/>
      <c r="O191" s="41"/>
      <c r="P191" s="50"/>
      <c r="Q191" s="50"/>
      <c r="R191" s="50"/>
      <c r="S191" s="41"/>
      <c r="T191" s="50"/>
      <c r="U191" s="41"/>
      <c r="V191" s="41"/>
      <c r="W191" s="70"/>
    </row>
    <row r="192" spans="1:23" x14ac:dyDescent="0.3">
      <c r="A192" s="15">
        <v>190</v>
      </c>
      <c r="B192" s="17"/>
      <c r="C192" s="42"/>
      <c r="D192" s="42"/>
      <c r="E192" s="42"/>
      <c r="F192" s="42"/>
      <c r="G192" s="72"/>
      <c r="H192" s="42"/>
      <c r="I192" s="42"/>
      <c r="J192" s="73"/>
      <c r="K192" s="42"/>
      <c r="L192" s="51"/>
      <c r="M192" s="74"/>
      <c r="N192" s="51"/>
      <c r="O192" s="42"/>
      <c r="P192" s="51"/>
      <c r="Q192" s="51"/>
      <c r="R192" s="51"/>
      <c r="S192" s="42"/>
      <c r="T192" s="51"/>
      <c r="U192" s="42"/>
      <c r="V192" s="42"/>
      <c r="W192" s="73"/>
    </row>
    <row r="193" spans="1:23" x14ac:dyDescent="0.3">
      <c r="A193" s="2">
        <v>191</v>
      </c>
      <c r="C193" s="41"/>
      <c r="D193" s="41"/>
      <c r="E193" s="41"/>
      <c r="F193" s="41"/>
      <c r="G193" s="69"/>
      <c r="H193" s="41"/>
      <c r="I193" s="41"/>
      <c r="J193" s="70"/>
      <c r="K193" s="41"/>
      <c r="L193" s="50"/>
      <c r="M193" s="71"/>
      <c r="N193" s="50"/>
      <c r="O193" s="41"/>
      <c r="P193" s="50"/>
      <c r="Q193" s="50"/>
      <c r="R193" s="50"/>
      <c r="S193" s="41"/>
      <c r="T193" s="50"/>
      <c r="U193" s="41"/>
      <c r="V193" s="41"/>
      <c r="W193" s="70"/>
    </row>
    <row r="194" spans="1:23" x14ac:dyDescent="0.3">
      <c r="A194" s="15">
        <v>192</v>
      </c>
      <c r="B194" s="17"/>
      <c r="C194" s="42"/>
      <c r="D194" s="42"/>
      <c r="E194" s="42"/>
      <c r="F194" s="42"/>
      <c r="G194" s="72"/>
      <c r="H194" s="42"/>
      <c r="I194" s="42"/>
      <c r="J194" s="73"/>
      <c r="K194" s="42"/>
      <c r="L194" s="51"/>
      <c r="M194" s="74"/>
      <c r="N194" s="51"/>
      <c r="O194" s="42"/>
      <c r="P194" s="51"/>
      <c r="Q194" s="51"/>
      <c r="R194" s="51"/>
      <c r="S194" s="42"/>
      <c r="T194" s="51"/>
      <c r="U194" s="42"/>
      <c r="V194" s="42"/>
      <c r="W194" s="73"/>
    </row>
    <row r="195" spans="1:23" x14ac:dyDescent="0.3">
      <c r="A195" s="2">
        <v>193</v>
      </c>
      <c r="C195" s="41"/>
      <c r="D195" s="41"/>
      <c r="E195" s="41"/>
      <c r="F195" s="41"/>
      <c r="G195" s="69"/>
      <c r="H195" s="41"/>
      <c r="I195" s="41"/>
      <c r="J195" s="70"/>
      <c r="K195" s="41"/>
      <c r="L195" s="50"/>
      <c r="M195" s="71"/>
      <c r="N195" s="50"/>
      <c r="O195" s="41"/>
      <c r="P195" s="50"/>
      <c r="Q195" s="50"/>
      <c r="R195" s="50"/>
      <c r="S195" s="41"/>
      <c r="T195" s="50"/>
      <c r="U195" s="41"/>
      <c r="V195" s="41"/>
      <c r="W195" s="70"/>
    </row>
    <row r="196" spans="1:23" x14ac:dyDescent="0.3">
      <c r="A196" s="15">
        <v>194</v>
      </c>
      <c r="B196" s="17"/>
      <c r="C196" s="42"/>
      <c r="D196" s="42"/>
      <c r="E196" s="42"/>
      <c r="F196" s="42"/>
      <c r="G196" s="72"/>
      <c r="H196" s="42"/>
      <c r="I196" s="42"/>
      <c r="J196" s="73"/>
      <c r="K196" s="42"/>
      <c r="L196" s="51"/>
      <c r="M196" s="74"/>
      <c r="N196" s="51"/>
      <c r="O196" s="42"/>
      <c r="P196" s="51"/>
      <c r="Q196" s="51"/>
      <c r="R196" s="51"/>
      <c r="S196" s="42"/>
      <c r="T196" s="51"/>
      <c r="U196" s="42"/>
      <c r="V196" s="42"/>
      <c r="W196" s="73"/>
    </row>
    <row r="197" spans="1:23" x14ac:dyDescent="0.3">
      <c r="A197" s="2">
        <v>195</v>
      </c>
      <c r="C197" s="41"/>
      <c r="D197" s="41"/>
      <c r="E197" s="41"/>
      <c r="F197" s="41"/>
      <c r="G197" s="69"/>
      <c r="H197" s="41"/>
      <c r="I197" s="41"/>
      <c r="J197" s="70"/>
      <c r="K197" s="41"/>
      <c r="L197" s="50"/>
      <c r="M197" s="71"/>
      <c r="N197" s="50"/>
      <c r="O197" s="41"/>
      <c r="P197" s="50"/>
      <c r="Q197" s="50"/>
      <c r="R197" s="50"/>
      <c r="S197" s="41"/>
      <c r="T197" s="50"/>
      <c r="U197" s="41"/>
      <c r="V197" s="41"/>
      <c r="W197" s="70"/>
    </row>
    <row r="198" spans="1:23" x14ac:dyDescent="0.3">
      <c r="A198" s="15">
        <v>196</v>
      </c>
      <c r="B198" s="17"/>
      <c r="C198" s="42"/>
      <c r="D198" s="42"/>
      <c r="E198" s="42"/>
      <c r="F198" s="42"/>
      <c r="G198" s="72"/>
      <c r="H198" s="42"/>
      <c r="I198" s="42"/>
      <c r="J198" s="73"/>
      <c r="K198" s="42"/>
      <c r="L198" s="51"/>
      <c r="M198" s="74"/>
      <c r="N198" s="51"/>
      <c r="O198" s="42"/>
      <c r="P198" s="51"/>
      <c r="Q198" s="51"/>
      <c r="R198" s="51"/>
      <c r="S198" s="42"/>
      <c r="T198" s="51"/>
      <c r="U198" s="42"/>
      <c r="V198" s="42"/>
      <c r="W198" s="73"/>
    </row>
    <row r="199" spans="1:23" x14ac:dyDescent="0.3">
      <c r="A199" s="2">
        <v>197</v>
      </c>
      <c r="C199" s="41"/>
      <c r="D199" s="41"/>
      <c r="E199" s="41"/>
      <c r="F199" s="41"/>
      <c r="G199" s="69"/>
      <c r="H199" s="41"/>
      <c r="I199" s="41"/>
      <c r="J199" s="70"/>
      <c r="K199" s="41"/>
      <c r="L199" s="50"/>
      <c r="M199" s="71"/>
      <c r="N199" s="50"/>
      <c r="O199" s="41"/>
      <c r="P199" s="50"/>
      <c r="Q199" s="50"/>
      <c r="R199" s="50"/>
      <c r="S199" s="41"/>
      <c r="T199" s="50"/>
      <c r="U199" s="41"/>
      <c r="V199" s="41"/>
      <c r="W199" s="70"/>
    </row>
    <row r="200" spans="1:23" x14ac:dyDescent="0.3">
      <c r="A200" s="15">
        <v>198</v>
      </c>
      <c r="B200" s="17"/>
      <c r="C200" s="42"/>
      <c r="D200" s="42"/>
      <c r="E200" s="42"/>
      <c r="F200" s="42"/>
      <c r="G200" s="72"/>
      <c r="H200" s="42"/>
      <c r="I200" s="42"/>
      <c r="J200" s="73"/>
      <c r="K200" s="42"/>
      <c r="L200" s="51"/>
      <c r="M200" s="74"/>
      <c r="N200" s="51"/>
      <c r="O200" s="42"/>
      <c r="P200" s="51"/>
      <c r="Q200" s="51"/>
      <c r="R200" s="51"/>
      <c r="S200" s="42"/>
      <c r="T200" s="51"/>
      <c r="U200" s="42"/>
      <c r="V200" s="42"/>
      <c r="W200" s="73"/>
    </row>
    <row r="201" spans="1:23" x14ac:dyDescent="0.3">
      <c r="A201" s="2">
        <v>199</v>
      </c>
      <c r="C201" s="41"/>
      <c r="D201" s="41"/>
      <c r="E201" s="41"/>
      <c r="F201" s="41"/>
      <c r="G201" s="69"/>
      <c r="H201" s="41"/>
      <c r="I201" s="41"/>
      <c r="J201" s="70"/>
      <c r="K201" s="41"/>
      <c r="L201" s="50"/>
      <c r="M201" s="71"/>
      <c r="N201" s="50"/>
      <c r="O201" s="41"/>
      <c r="P201" s="50"/>
      <c r="Q201" s="50"/>
      <c r="R201" s="50"/>
      <c r="S201" s="41"/>
      <c r="T201" s="50"/>
      <c r="U201" s="41"/>
      <c r="V201" s="41"/>
      <c r="W201" s="70"/>
    </row>
    <row r="202" spans="1:23" x14ac:dyDescent="0.3">
      <c r="A202" s="15">
        <v>200</v>
      </c>
      <c r="B202" s="17"/>
      <c r="C202" s="42"/>
      <c r="D202" s="42"/>
      <c r="E202" s="42"/>
      <c r="F202" s="42"/>
      <c r="G202" s="72"/>
      <c r="H202" s="42"/>
      <c r="I202" s="42"/>
      <c r="J202" s="73"/>
      <c r="K202" s="42"/>
      <c r="L202" s="51"/>
      <c r="M202" s="74"/>
      <c r="N202" s="51"/>
      <c r="O202" s="42"/>
      <c r="P202" s="51"/>
      <c r="Q202" s="51"/>
      <c r="R202" s="51"/>
      <c r="S202" s="42"/>
      <c r="T202" s="51"/>
      <c r="U202" s="42"/>
      <c r="V202" s="42"/>
      <c r="W202" s="73"/>
    </row>
    <row r="203" spans="1:23" x14ac:dyDescent="0.3">
      <c r="A203" s="2">
        <v>201</v>
      </c>
      <c r="C203" s="41"/>
      <c r="D203" s="41"/>
      <c r="E203" s="41"/>
      <c r="F203" s="41"/>
      <c r="G203" s="69"/>
      <c r="H203" s="41"/>
      <c r="I203" s="41"/>
      <c r="J203" s="70"/>
      <c r="K203" s="41"/>
      <c r="L203" s="50"/>
      <c r="M203" s="71"/>
      <c r="N203" s="50"/>
      <c r="O203" s="41"/>
      <c r="P203" s="50"/>
      <c r="Q203" s="50"/>
      <c r="R203" s="50"/>
      <c r="S203" s="41"/>
      <c r="T203" s="50"/>
      <c r="U203" s="41"/>
      <c r="V203" s="41"/>
      <c r="W203" s="70"/>
    </row>
    <row r="204" spans="1:23" x14ac:dyDescent="0.3">
      <c r="A204" s="15">
        <v>202</v>
      </c>
      <c r="B204" s="17"/>
      <c r="C204" s="42"/>
      <c r="D204" s="42"/>
      <c r="E204" s="42"/>
      <c r="F204" s="42"/>
      <c r="G204" s="72"/>
      <c r="H204" s="42"/>
      <c r="I204" s="42"/>
      <c r="J204" s="73"/>
      <c r="K204" s="42"/>
      <c r="L204" s="51"/>
      <c r="M204" s="74"/>
      <c r="N204" s="51"/>
      <c r="O204" s="42"/>
      <c r="P204" s="51"/>
      <c r="Q204" s="51"/>
      <c r="R204" s="51"/>
      <c r="S204" s="42"/>
      <c r="T204" s="51"/>
      <c r="U204" s="42"/>
      <c r="V204" s="42"/>
      <c r="W204" s="73"/>
    </row>
    <row r="205" spans="1:23" x14ac:dyDescent="0.3">
      <c r="A205" s="2">
        <v>203</v>
      </c>
      <c r="C205" s="41"/>
      <c r="D205" s="41"/>
      <c r="E205" s="41"/>
      <c r="F205" s="41"/>
      <c r="G205" s="69"/>
      <c r="H205" s="41"/>
      <c r="I205" s="41"/>
      <c r="J205" s="70"/>
      <c r="K205" s="41"/>
      <c r="L205" s="50"/>
      <c r="M205" s="71"/>
      <c r="N205" s="50"/>
      <c r="O205" s="41"/>
      <c r="P205" s="50"/>
      <c r="Q205" s="50"/>
      <c r="R205" s="50"/>
      <c r="S205" s="41"/>
      <c r="T205" s="50"/>
      <c r="U205" s="41"/>
      <c r="V205" s="41"/>
      <c r="W205" s="70"/>
    </row>
    <row r="206" spans="1:23" x14ac:dyDescent="0.3">
      <c r="A206" s="15">
        <v>204</v>
      </c>
      <c r="B206" s="17"/>
      <c r="C206" s="42"/>
      <c r="D206" s="42"/>
      <c r="E206" s="42"/>
      <c r="F206" s="42"/>
      <c r="G206" s="72"/>
      <c r="H206" s="42"/>
      <c r="I206" s="42"/>
      <c r="J206" s="73"/>
      <c r="K206" s="42"/>
      <c r="L206" s="51"/>
      <c r="M206" s="74"/>
      <c r="N206" s="51"/>
      <c r="O206" s="42"/>
      <c r="P206" s="51"/>
      <c r="Q206" s="51"/>
      <c r="R206" s="51"/>
      <c r="S206" s="42"/>
      <c r="T206" s="51"/>
      <c r="U206" s="42"/>
      <c r="V206" s="42"/>
      <c r="W206" s="73"/>
    </row>
    <row r="207" spans="1:23" x14ac:dyDescent="0.3">
      <c r="A207" s="2">
        <v>205</v>
      </c>
      <c r="C207" s="41"/>
      <c r="D207" s="41"/>
      <c r="E207" s="41"/>
      <c r="F207" s="41"/>
      <c r="G207" s="69"/>
      <c r="H207" s="41"/>
      <c r="I207" s="41"/>
      <c r="J207" s="70"/>
      <c r="K207" s="41"/>
      <c r="L207" s="50"/>
      <c r="M207" s="71"/>
      <c r="N207" s="50"/>
      <c r="O207" s="41"/>
      <c r="P207" s="50"/>
      <c r="Q207" s="50"/>
      <c r="R207" s="50"/>
      <c r="S207" s="41"/>
      <c r="T207" s="50"/>
      <c r="U207" s="41"/>
      <c r="V207" s="41"/>
      <c r="W207" s="70"/>
    </row>
    <row r="208" spans="1:23" x14ac:dyDescent="0.3">
      <c r="A208" s="15">
        <v>206</v>
      </c>
      <c r="B208" s="17"/>
      <c r="C208" s="42"/>
      <c r="D208" s="42"/>
      <c r="E208" s="42"/>
      <c r="F208" s="42"/>
      <c r="G208" s="72"/>
      <c r="H208" s="42"/>
      <c r="I208" s="42"/>
      <c r="J208" s="73"/>
      <c r="K208" s="42"/>
      <c r="L208" s="51"/>
      <c r="M208" s="74"/>
      <c r="N208" s="51"/>
      <c r="O208" s="42"/>
      <c r="P208" s="51"/>
      <c r="Q208" s="51"/>
      <c r="R208" s="51"/>
      <c r="S208" s="42"/>
      <c r="T208" s="51"/>
      <c r="U208" s="42"/>
      <c r="V208" s="42"/>
      <c r="W208" s="73"/>
    </row>
    <row r="209" spans="1:23" x14ac:dyDescent="0.3">
      <c r="A209" s="2">
        <v>207</v>
      </c>
      <c r="C209" s="41"/>
      <c r="D209" s="41"/>
      <c r="E209" s="41"/>
      <c r="F209" s="41"/>
      <c r="G209" s="69"/>
      <c r="H209" s="41"/>
      <c r="I209" s="41"/>
      <c r="J209" s="70"/>
      <c r="K209" s="41"/>
      <c r="L209" s="50"/>
      <c r="M209" s="71"/>
      <c r="N209" s="50"/>
      <c r="O209" s="41"/>
      <c r="P209" s="50"/>
      <c r="Q209" s="50"/>
      <c r="R209" s="50"/>
      <c r="S209" s="41"/>
      <c r="T209" s="50"/>
      <c r="U209" s="41"/>
      <c r="V209" s="41"/>
      <c r="W209" s="70"/>
    </row>
    <row r="210" spans="1:23" x14ac:dyDescent="0.3">
      <c r="A210" s="15">
        <v>208</v>
      </c>
      <c r="B210" s="17"/>
      <c r="C210" s="42"/>
      <c r="D210" s="42"/>
      <c r="E210" s="42"/>
      <c r="F210" s="42"/>
      <c r="G210" s="72"/>
      <c r="H210" s="42"/>
      <c r="I210" s="42"/>
      <c r="J210" s="73"/>
      <c r="K210" s="42"/>
      <c r="L210" s="51"/>
      <c r="M210" s="74"/>
      <c r="N210" s="51"/>
      <c r="O210" s="42"/>
      <c r="P210" s="51"/>
      <c r="Q210" s="51"/>
      <c r="R210" s="51"/>
      <c r="S210" s="42"/>
      <c r="T210" s="51"/>
      <c r="U210" s="42"/>
      <c r="V210" s="42"/>
      <c r="W210" s="73"/>
    </row>
    <row r="211" spans="1:23" x14ac:dyDescent="0.3">
      <c r="A211" s="2">
        <v>209</v>
      </c>
      <c r="C211" s="41"/>
      <c r="D211" s="41"/>
      <c r="E211" s="41"/>
      <c r="F211" s="41"/>
      <c r="G211" s="69"/>
      <c r="H211" s="41"/>
      <c r="I211" s="41"/>
      <c r="J211" s="70"/>
      <c r="K211" s="41"/>
      <c r="L211" s="50"/>
      <c r="M211" s="71"/>
      <c r="N211" s="50"/>
      <c r="O211" s="41"/>
      <c r="P211" s="50"/>
      <c r="Q211" s="50"/>
      <c r="R211" s="50"/>
      <c r="S211" s="41"/>
      <c r="T211" s="50"/>
      <c r="U211" s="41"/>
      <c r="V211" s="41"/>
      <c r="W211" s="70"/>
    </row>
    <row r="212" spans="1:23" x14ac:dyDescent="0.3">
      <c r="A212" s="15">
        <v>210</v>
      </c>
      <c r="B212" s="17"/>
      <c r="C212" s="42"/>
      <c r="D212" s="42"/>
      <c r="E212" s="42"/>
      <c r="F212" s="42"/>
      <c r="G212" s="72"/>
      <c r="H212" s="42"/>
      <c r="I212" s="42"/>
      <c r="J212" s="73"/>
      <c r="K212" s="42"/>
      <c r="L212" s="51"/>
      <c r="M212" s="74"/>
      <c r="N212" s="51"/>
      <c r="O212" s="42"/>
      <c r="P212" s="51"/>
      <c r="Q212" s="51"/>
      <c r="R212" s="51"/>
      <c r="S212" s="42"/>
      <c r="T212" s="51"/>
      <c r="U212" s="42"/>
      <c r="V212" s="42"/>
      <c r="W212" s="73"/>
    </row>
    <row r="213" spans="1:23" x14ac:dyDescent="0.3">
      <c r="A213" s="2">
        <v>211</v>
      </c>
      <c r="C213" s="41"/>
      <c r="D213" s="41"/>
      <c r="E213" s="41"/>
      <c r="F213" s="41"/>
      <c r="G213" s="69"/>
      <c r="H213" s="41"/>
      <c r="I213" s="41"/>
      <c r="J213" s="70"/>
      <c r="K213" s="41"/>
      <c r="L213" s="50"/>
      <c r="M213" s="71"/>
      <c r="N213" s="50"/>
      <c r="O213" s="41"/>
      <c r="P213" s="50"/>
      <c r="Q213" s="50"/>
      <c r="R213" s="50"/>
      <c r="S213" s="41"/>
      <c r="T213" s="50"/>
      <c r="U213" s="41"/>
      <c r="V213" s="41"/>
      <c r="W213" s="70"/>
    </row>
    <row r="214" spans="1:23" x14ac:dyDescent="0.3">
      <c r="A214" s="15">
        <v>212</v>
      </c>
      <c r="B214" s="17"/>
      <c r="C214" s="42"/>
      <c r="D214" s="42"/>
      <c r="E214" s="42"/>
      <c r="F214" s="42"/>
      <c r="G214" s="72"/>
      <c r="H214" s="42"/>
      <c r="I214" s="42"/>
      <c r="J214" s="73"/>
      <c r="K214" s="42"/>
      <c r="L214" s="51"/>
      <c r="M214" s="74"/>
      <c r="N214" s="51"/>
      <c r="O214" s="42"/>
      <c r="P214" s="51"/>
      <c r="Q214" s="51"/>
      <c r="R214" s="51"/>
      <c r="S214" s="42"/>
      <c r="T214" s="51"/>
      <c r="U214" s="42"/>
      <c r="V214" s="42"/>
      <c r="W214" s="73"/>
    </row>
    <row r="215" spans="1:23" x14ac:dyDescent="0.3">
      <c r="A215" s="2">
        <v>213</v>
      </c>
      <c r="C215" s="41"/>
      <c r="D215" s="41"/>
      <c r="E215" s="41"/>
      <c r="F215" s="41"/>
      <c r="G215" s="69"/>
      <c r="H215" s="41"/>
      <c r="I215" s="41"/>
      <c r="J215" s="70"/>
      <c r="K215" s="41"/>
      <c r="L215" s="50"/>
      <c r="M215" s="71"/>
      <c r="N215" s="50"/>
      <c r="O215" s="41"/>
      <c r="P215" s="50"/>
      <c r="Q215" s="50"/>
      <c r="R215" s="50"/>
      <c r="S215" s="41"/>
      <c r="T215" s="50"/>
      <c r="U215" s="41"/>
      <c r="V215" s="41"/>
      <c r="W215" s="70"/>
    </row>
    <row r="216" spans="1:23" x14ac:dyDescent="0.3">
      <c r="A216" s="15">
        <v>214</v>
      </c>
      <c r="B216" s="17"/>
      <c r="C216" s="42"/>
      <c r="D216" s="42"/>
      <c r="E216" s="42"/>
      <c r="F216" s="42"/>
      <c r="G216" s="72"/>
      <c r="H216" s="42"/>
      <c r="I216" s="42"/>
      <c r="J216" s="73"/>
      <c r="K216" s="42"/>
      <c r="L216" s="51"/>
      <c r="M216" s="74"/>
      <c r="N216" s="51"/>
      <c r="O216" s="42"/>
      <c r="P216" s="51"/>
      <c r="Q216" s="51"/>
      <c r="R216" s="51"/>
      <c r="S216" s="42"/>
      <c r="T216" s="51"/>
      <c r="U216" s="42"/>
      <c r="V216" s="42"/>
      <c r="W216" s="73"/>
    </row>
    <row r="217" spans="1:23" x14ac:dyDescent="0.3">
      <c r="A217" s="2">
        <v>215</v>
      </c>
      <c r="C217" s="41"/>
      <c r="D217" s="41"/>
      <c r="E217" s="41"/>
      <c r="F217" s="41"/>
      <c r="G217" s="69"/>
      <c r="H217" s="41"/>
      <c r="I217" s="41"/>
      <c r="J217" s="70"/>
      <c r="K217" s="41"/>
      <c r="L217" s="50"/>
      <c r="M217" s="71"/>
      <c r="N217" s="50"/>
      <c r="O217" s="41"/>
      <c r="P217" s="50"/>
      <c r="Q217" s="50"/>
      <c r="R217" s="50"/>
      <c r="S217" s="41"/>
      <c r="T217" s="50"/>
      <c r="U217" s="41"/>
      <c r="V217" s="41"/>
      <c r="W217" s="70"/>
    </row>
    <row r="218" spans="1:23" x14ac:dyDescent="0.3">
      <c r="A218" s="15">
        <v>216</v>
      </c>
      <c r="B218" s="17"/>
      <c r="C218" s="42"/>
      <c r="D218" s="42"/>
      <c r="E218" s="42"/>
      <c r="F218" s="42"/>
      <c r="G218" s="72"/>
      <c r="H218" s="42"/>
      <c r="I218" s="42"/>
      <c r="J218" s="73"/>
      <c r="K218" s="42"/>
      <c r="L218" s="51"/>
      <c r="M218" s="74"/>
      <c r="N218" s="51"/>
      <c r="O218" s="42"/>
      <c r="P218" s="51"/>
      <c r="Q218" s="51"/>
      <c r="R218" s="51"/>
      <c r="S218" s="42"/>
      <c r="T218" s="51"/>
      <c r="U218" s="42"/>
      <c r="V218" s="42"/>
      <c r="W218" s="73"/>
    </row>
    <row r="219" spans="1:23" x14ac:dyDescent="0.3">
      <c r="A219" s="2">
        <v>217</v>
      </c>
      <c r="C219" s="41"/>
      <c r="D219" s="41"/>
      <c r="E219" s="41"/>
      <c r="F219" s="41"/>
      <c r="G219" s="69"/>
      <c r="H219" s="41"/>
      <c r="I219" s="41"/>
      <c r="J219" s="70"/>
      <c r="K219" s="41"/>
      <c r="L219" s="50"/>
      <c r="M219" s="71"/>
      <c r="N219" s="50"/>
      <c r="O219" s="41"/>
      <c r="P219" s="50"/>
      <c r="Q219" s="50"/>
      <c r="R219" s="50"/>
      <c r="S219" s="41"/>
      <c r="T219" s="50"/>
      <c r="U219" s="41"/>
      <c r="V219" s="41"/>
      <c r="W219" s="70"/>
    </row>
    <row r="220" spans="1:23" x14ac:dyDescent="0.3">
      <c r="A220" s="15">
        <v>218</v>
      </c>
      <c r="B220" s="17"/>
      <c r="C220" s="42"/>
      <c r="D220" s="42"/>
      <c r="E220" s="42"/>
      <c r="F220" s="42"/>
      <c r="G220" s="72"/>
      <c r="H220" s="42"/>
      <c r="I220" s="42"/>
      <c r="J220" s="73"/>
      <c r="K220" s="42"/>
      <c r="L220" s="51"/>
      <c r="M220" s="74"/>
      <c r="N220" s="51"/>
      <c r="O220" s="42"/>
      <c r="P220" s="51"/>
      <c r="Q220" s="51"/>
      <c r="R220" s="51"/>
      <c r="S220" s="42"/>
      <c r="T220" s="51"/>
      <c r="U220" s="42"/>
      <c r="V220" s="42"/>
      <c r="W220" s="73"/>
    </row>
    <row r="221" spans="1:23" x14ac:dyDescent="0.3">
      <c r="A221" s="2">
        <v>219</v>
      </c>
      <c r="C221" s="41"/>
      <c r="D221" s="41"/>
      <c r="E221" s="41"/>
      <c r="F221" s="41"/>
      <c r="G221" s="69"/>
      <c r="H221" s="41"/>
      <c r="I221" s="41"/>
      <c r="J221" s="70"/>
      <c r="K221" s="41"/>
      <c r="L221" s="50"/>
      <c r="M221" s="71"/>
      <c r="N221" s="50"/>
      <c r="O221" s="41"/>
      <c r="P221" s="50"/>
      <c r="Q221" s="50"/>
      <c r="R221" s="50"/>
      <c r="S221" s="41"/>
      <c r="T221" s="50"/>
      <c r="U221" s="41"/>
      <c r="V221" s="41"/>
      <c r="W221" s="70"/>
    </row>
    <row r="222" spans="1:23" x14ac:dyDescent="0.3">
      <c r="A222" s="15">
        <v>220</v>
      </c>
      <c r="B222" s="17"/>
      <c r="C222" s="42"/>
      <c r="D222" s="42"/>
      <c r="E222" s="42"/>
      <c r="F222" s="42"/>
      <c r="G222" s="72"/>
      <c r="H222" s="42"/>
      <c r="I222" s="42"/>
      <c r="J222" s="73"/>
      <c r="K222" s="42"/>
      <c r="L222" s="51"/>
      <c r="M222" s="74"/>
      <c r="N222" s="51"/>
      <c r="O222" s="42"/>
      <c r="P222" s="51"/>
      <c r="Q222" s="51"/>
      <c r="R222" s="51"/>
      <c r="S222" s="42"/>
      <c r="T222" s="51"/>
      <c r="U222" s="42"/>
      <c r="V222" s="42"/>
      <c r="W222" s="73"/>
    </row>
    <row r="223" spans="1:23" x14ac:dyDescent="0.3">
      <c r="A223" s="2">
        <v>221</v>
      </c>
      <c r="C223" s="41"/>
      <c r="D223" s="41"/>
      <c r="E223" s="41"/>
      <c r="F223" s="41"/>
      <c r="G223" s="69"/>
      <c r="H223" s="41"/>
      <c r="I223" s="41"/>
      <c r="J223" s="70"/>
      <c r="K223" s="41"/>
      <c r="L223" s="50"/>
      <c r="M223" s="71"/>
      <c r="N223" s="50"/>
      <c r="O223" s="41"/>
      <c r="P223" s="50"/>
      <c r="Q223" s="50"/>
      <c r="R223" s="50"/>
      <c r="S223" s="41"/>
      <c r="T223" s="50"/>
      <c r="U223" s="41"/>
      <c r="V223" s="41"/>
      <c r="W223" s="70"/>
    </row>
    <row r="224" spans="1:23" x14ac:dyDescent="0.3">
      <c r="A224" s="15">
        <v>222</v>
      </c>
      <c r="B224" s="17"/>
      <c r="C224" s="42"/>
      <c r="D224" s="42"/>
      <c r="E224" s="42"/>
      <c r="F224" s="42"/>
      <c r="G224" s="72"/>
      <c r="H224" s="42"/>
      <c r="I224" s="42"/>
      <c r="J224" s="73"/>
      <c r="K224" s="42"/>
      <c r="L224" s="51"/>
      <c r="M224" s="74"/>
      <c r="N224" s="51"/>
      <c r="O224" s="42"/>
      <c r="P224" s="51"/>
      <c r="Q224" s="51"/>
      <c r="R224" s="51"/>
      <c r="S224" s="42"/>
      <c r="T224" s="51"/>
      <c r="U224" s="42"/>
      <c r="V224" s="42"/>
      <c r="W224" s="73"/>
    </row>
    <row r="225" spans="1:23" x14ac:dyDescent="0.3">
      <c r="A225" s="2">
        <v>223</v>
      </c>
      <c r="C225" s="41"/>
      <c r="D225" s="41"/>
      <c r="E225" s="41"/>
      <c r="F225" s="41"/>
      <c r="G225" s="69"/>
      <c r="H225" s="41"/>
      <c r="I225" s="41"/>
      <c r="J225" s="70"/>
      <c r="K225" s="41"/>
      <c r="L225" s="50"/>
      <c r="M225" s="71"/>
      <c r="N225" s="50"/>
      <c r="O225" s="41"/>
      <c r="P225" s="50"/>
      <c r="Q225" s="50"/>
      <c r="R225" s="50"/>
      <c r="S225" s="41"/>
      <c r="T225" s="50"/>
      <c r="U225" s="41"/>
      <c r="V225" s="41"/>
      <c r="W225" s="70"/>
    </row>
    <row r="226" spans="1:23" x14ac:dyDescent="0.3">
      <c r="A226" s="15">
        <v>224</v>
      </c>
      <c r="B226" s="17"/>
      <c r="C226" s="42"/>
      <c r="D226" s="42"/>
      <c r="E226" s="42"/>
      <c r="F226" s="42"/>
      <c r="G226" s="72"/>
      <c r="H226" s="42"/>
      <c r="I226" s="42"/>
      <c r="J226" s="73"/>
      <c r="K226" s="42"/>
      <c r="L226" s="51"/>
      <c r="M226" s="74"/>
      <c r="N226" s="51"/>
      <c r="O226" s="42"/>
      <c r="P226" s="51"/>
      <c r="Q226" s="51"/>
      <c r="R226" s="51"/>
      <c r="S226" s="42"/>
      <c r="T226" s="51"/>
      <c r="U226" s="42"/>
      <c r="V226" s="42"/>
      <c r="W226" s="73"/>
    </row>
    <row r="227" spans="1:23" x14ac:dyDescent="0.3">
      <c r="A227" s="2">
        <v>225</v>
      </c>
      <c r="C227" s="41"/>
      <c r="D227" s="41"/>
      <c r="E227" s="41"/>
      <c r="F227" s="41"/>
      <c r="G227" s="69"/>
      <c r="H227" s="41"/>
      <c r="I227" s="41"/>
      <c r="J227" s="70"/>
      <c r="K227" s="41"/>
      <c r="L227" s="50"/>
      <c r="M227" s="71"/>
      <c r="N227" s="50"/>
      <c r="O227" s="41"/>
      <c r="P227" s="50"/>
      <c r="Q227" s="50"/>
      <c r="R227" s="50"/>
      <c r="S227" s="41"/>
      <c r="T227" s="50"/>
      <c r="U227" s="41"/>
      <c r="V227" s="41"/>
      <c r="W227" s="70"/>
    </row>
    <row r="228" spans="1:23" x14ac:dyDescent="0.3">
      <c r="A228" s="15">
        <v>226</v>
      </c>
      <c r="B228" s="17"/>
      <c r="C228" s="42"/>
      <c r="D228" s="42"/>
      <c r="E228" s="42"/>
      <c r="F228" s="42"/>
      <c r="G228" s="72"/>
      <c r="H228" s="42"/>
      <c r="I228" s="42"/>
      <c r="J228" s="73"/>
      <c r="K228" s="42"/>
      <c r="L228" s="51"/>
      <c r="M228" s="74"/>
      <c r="N228" s="51"/>
      <c r="O228" s="42"/>
      <c r="P228" s="51"/>
      <c r="Q228" s="51"/>
      <c r="R228" s="51"/>
      <c r="S228" s="42"/>
      <c r="T228" s="51"/>
      <c r="U228" s="42"/>
      <c r="V228" s="42"/>
      <c r="W228" s="73"/>
    </row>
    <row r="229" spans="1:23" x14ac:dyDescent="0.3">
      <c r="A229" s="2">
        <v>227</v>
      </c>
      <c r="C229" s="41"/>
      <c r="D229" s="41"/>
      <c r="E229" s="41"/>
      <c r="F229" s="41"/>
      <c r="G229" s="69"/>
      <c r="H229" s="41"/>
      <c r="I229" s="41"/>
      <c r="J229" s="70"/>
      <c r="K229" s="41"/>
      <c r="L229" s="50"/>
      <c r="M229" s="71"/>
      <c r="N229" s="50"/>
      <c r="O229" s="41"/>
      <c r="P229" s="50"/>
      <c r="Q229" s="50"/>
      <c r="R229" s="50"/>
      <c r="S229" s="41"/>
      <c r="T229" s="50"/>
      <c r="U229" s="41"/>
      <c r="V229" s="41"/>
      <c r="W229" s="70"/>
    </row>
    <row r="230" spans="1:23" x14ac:dyDescent="0.3">
      <c r="A230" s="15">
        <v>228</v>
      </c>
      <c r="B230" s="17"/>
      <c r="C230" s="42"/>
      <c r="D230" s="42"/>
      <c r="E230" s="42"/>
      <c r="F230" s="42"/>
      <c r="G230" s="72"/>
      <c r="H230" s="42"/>
      <c r="I230" s="42"/>
      <c r="J230" s="73"/>
      <c r="K230" s="42"/>
      <c r="L230" s="51"/>
      <c r="M230" s="74"/>
      <c r="N230" s="51"/>
      <c r="O230" s="42"/>
      <c r="P230" s="51"/>
      <c r="Q230" s="51"/>
      <c r="R230" s="51"/>
      <c r="S230" s="42"/>
      <c r="T230" s="51"/>
      <c r="U230" s="42"/>
      <c r="V230" s="42"/>
      <c r="W230" s="73"/>
    </row>
    <row r="231" spans="1:23" x14ac:dyDescent="0.3">
      <c r="A231" s="2">
        <v>229</v>
      </c>
      <c r="C231" s="41"/>
      <c r="D231" s="41"/>
      <c r="E231" s="41"/>
      <c r="F231" s="41"/>
      <c r="G231" s="69"/>
      <c r="H231" s="41"/>
      <c r="I231" s="41"/>
      <c r="J231" s="70"/>
      <c r="K231" s="41"/>
      <c r="L231" s="50"/>
      <c r="M231" s="71"/>
      <c r="N231" s="50"/>
      <c r="O231" s="41"/>
      <c r="P231" s="50"/>
      <c r="Q231" s="50"/>
      <c r="R231" s="50"/>
      <c r="S231" s="41"/>
      <c r="T231" s="50"/>
      <c r="U231" s="41"/>
      <c r="V231" s="41"/>
      <c r="W231" s="70"/>
    </row>
    <row r="232" spans="1:23" x14ac:dyDescent="0.3">
      <c r="A232" s="15">
        <v>230</v>
      </c>
      <c r="B232" s="17"/>
      <c r="C232" s="42"/>
      <c r="D232" s="42"/>
      <c r="E232" s="42"/>
      <c r="F232" s="42"/>
      <c r="G232" s="72"/>
      <c r="H232" s="42"/>
      <c r="I232" s="42"/>
      <c r="J232" s="73"/>
      <c r="K232" s="42"/>
      <c r="L232" s="51"/>
      <c r="M232" s="74"/>
      <c r="N232" s="51"/>
      <c r="O232" s="42"/>
      <c r="P232" s="51"/>
      <c r="Q232" s="51"/>
      <c r="R232" s="51"/>
      <c r="S232" s="42"/>
      <c r="T232" s="51"/>
      <c r="U232" s="42"/>
      <c r="V232" s="42"/>
      <c r="W232" s="73"/>
    </row>
    <row r="233" spans="1:23" x14ac:dyDescent="0.3">
      <c r="A233" s="2">
        <v>231</v>
      </c>
      <c r="C233" s="41"/>
      <c r="D233" s="41"/>
      <c r="E233" s="41"/>
      <c r="F233" s="41"/>
      <c r="G233" s="69"/>
      <c r="H233" s="41"/>
      <c r="I233" s="41"/>
      <c r="J233" s="70"/>
      <c r="K233" s="41"/>
      <c r="L233" s="50"/>
      <c r="M233" s="71"/>
      <c r="N233" s="50"/>
      <c r="O233" s="41"/>
      <c r="P233" s="50"/>
      <c r="Q233" s="50"/>
      <c r="R233" s="50"/>
      <c r="S233" s="41"/>
      <c r="T233" s="50"/>
      <c r="U233" s="41"/>
      <c r="V233" s="41"/>
      <c r="W233" s="70"/>
    </row>
    <row r="234" spans="1:23" x14ac:dyDescent="0.3">
      <c r="A234" s="15">
        <v>232</v>
      </c>
      <c r="B234" s="17"/>
      <c r="C234" s="42"/>
      <c r="D234" s="42"/>
      <c r="E234" s="42"/>
      <c r="F234" s="42"/>
      <c r="G234" s="72"/>
      <c r="H234" s="42"/>
      <c r="I234" s="42"/>
      <c r="J234" s="73"/>
      <c r="K234" s="42"/>
      <c r="L234" s="51"/>
      <c r="M234" s="74"/>
      <c r="N234" s="51"/>
      <c r="O234" s="42"/>
      <c r="P234" s="51"/>
      <c r="Q234" s="51"/>
      <c r="R234" s="51"/>
      <c r="S234" s="42"/>
      <c r="T234" s="51"/>
      <c r="U234" s="42"/>
      <c r="V234" s="42"/>
      <c r="W234" s="73"/>
    </row>
    <row r="235" spans="1:23" x14ac:dyDescent="0.3">
      <c r="A235" s="2">
        <v>233</v>
      </c>
      <c r="C235" s="41"/>
      <c r="D235" s="41"/>
      <c r="E235" s="41"/>
      <c r="F235" s="41"/>
      <c r="G235" s="69"/>
      <c r="H235" s="41"/>
      <c r="I235" s="41"/>
      <c r="J235" s="70"/>
      <c r="K235" s="41"/>
      <c r="L235" s="50"/>
      <c r="M235" s="71"/>
      <c r="N235" s="50"/>
      <c r="O235" s="41"/>
      <c r="P235" s="50"/>
      <c r="Q235" s="50"/>
      <c r="R235" s="50"/>
      <c r="S235" s="41"/>
      <c r="T235" s="50"/>
      <c r="U235" s="41"/>
      <c r="V235" s="41"/>
      <c r="W235" s="70"/>
    </row>
    <row r="236" spans="1:23" x14ac:dyDescent="0.3">
      <c r="A236" s="15">
        <v>234</v>
      </c>
      <c r="B236" s="17"/>
      <c r="C236" s="42"/>
      <c r="D236" s="42"/>
      <c r="E236" s="42"/>
      <c r="F236" s="42"/>
      <c r="G236" s="72"/>
      <c r="H236" s="42"/>
      <c r="I236" s="42"/>
      <c r="J236" s="73"/>
      <c r="K236" s="42"/>
      <c r="L236" s="51"/>
      <c r="M236" s="74"/>
      <c r="N236" s="51"/>
      <c r="O236" s="42"/>
      <c r="P236" s="51"/>
      <c r="Q236" s="51"/>
      <c r="R236" s="51"/>
      <c r="S236" s="42"/>
      <c r="T236" s="51"/>
      <c r="U236" s="42"/>
      <c r="V236" s="42"/>
      <c r="W236" s="73"/>
    </row>
    <row r="237" spans="1:23" x14ac:dyDescent="0.3">
      <c r="A237" s="2">
        <v>235</v>
      </c>
      <c r="C237" s="41"/>
      <c r="D237" s="41"/>
      <c r="E237" s="41"/>
      <c r="F237" s="41"/>
      <c r="G237" s="69"/>
      <c r="H237" s="41"/>
      <c r="I237" s="41"/>
      <c r="J237" s="70"/>
      <c r="K237" s="41"/>
      <c r="L237" s="50"/>
      <c r="M237" s="71"/>
      <c r="N237" s="50"/>
      <c r="O237" s="41"/>
      <c r="P237" s="50"/>
      <c r="Q237" s="50"/>
      <c r="R237" s="50"/>
      <c r="S237" s="41"/>
      <c r="T237" s="50"/>
      <c r="U237" s="41"/>
      <c r="V237" s="41"/>
      <c r="W237" s="70"/>
    </row>
    <row r="238" spans="1:23" x14ac:dyDescent="0.3">
      <c r="A238" s="15">
        <v>236</v>
      </c>
      <c r="B238" s="17"/>
      <c r="C238" s="42"/>
      <c r="D238" s="42"/>
      <c r="E238" s="42"/>
      <c r="F238" s="42"/>
      <c r="G238" s="72"/>
      <c r="H238" s="42"/>
      <c r="I238" s="42"/>
      <c r="J238" s="73"/>
      <c r="K238" s="42"/>
      <c r="L238" s="51"/>
      <c r="M238" s="74"/>
      <c r="N238" s="51"/>
      <c r="O238" s="42"/>
      <c r="P238" s="51"/>
      <c r="Q238" s="51"/>
      <c r="R238" s="51"/>
      <c r="S238" s="42"/>
      <c r="T238" s="51"/>
      <c r="U238" s="42"/>
      <c r="V238" s="42"/>
      <c r="W238" s="73"/>
    </row>
    <row r="239" spans="1:23" x14ac:dyDescent="0.3">
      <c r="A239" s="2">
        <v>237</v>
      </c>
      <c r="C239" s="41"/>
      <c r="D239" s="41"/>
      <c r="E239" s="41"/>
      <c r="F239" s="41"/>
      <c r="G239" s="69"/>
      <c r="H239" s="41"/>
      <c r="I239" s="41"/>
      <c r="J239" s="70"/>
      <c r="K239" s="41"/>
      <c r="L239" s="50"/>
      <c r="M239" s="71"/>
      <c r="N239" s="50"/>
      <c r="O239" s="41"/>
      <c r="P239" s="50"/>
      <c r="Q239" s="50"/>
      <c r="R239" s="50"/>
      <c r="S239" s="41"/>
      <c r="T239" s="50"/>
      <c r="U239" s="41"/>
      <c r="V239" s="41"/>
      <c r="W239" s="70"/>
    </row>
    <row r="240" spans="1:23" x14ac:dyDescent="0.3">
      <c r="A240" s="15">
        <v>238</v>
      </c>
      <c r="B240" s="17"/>
      <c r="C240" s="42"/>
      <c r="D240" s="42"/>
      <c r="E240" s="42"/>
      <c r="F240" s="42"/>
      <c r="G240" s="72"/>
      <c r="H240" s="42"/>
      <c r="I240" s="42"/>
      <c r="J240" s="73"/>
      <c r="K240" s="42"/>
      <c r="L240" s="51"/>
      <c r="M240" s="74"/>
      <c r="N240" s="51"/>
      <c r="O240" s="42"/>
      <c r="P240" s="51"/>
      <c r="Q240" s="51"/>
      <c r="R240" s="51"/>
      <c r="S240" s="42"/>
      <c r="T240" s="51"/>
      <c r="U240" s="42"/>
      <c r="V240" s="42"/>
      <c r="W240" s="73"/>
    </row>
    <row r="241" spans="1:23" x14ac:dyDescent="0.3">
      <c r="A241" s="2">
        <v>239</v>
      </c>
      <c r="C241" s="41"/>
      <c r="D241" s="41"/>
      <c r="E241" s="41"/>
      <c r="F241" s="41"/>
      <c r="G241" s="69"/>
      <c r="H241" s="41"/>
      <c r="I241" s="41"/>
      <c r="J241" s="70"/>
      <c r="K241" s="41"/>
      <c r="L241" s="50"/>
      <c r="M241" s="71"/>
      <c r="N241" s="50"/>
      <c r="O241" s="41"/>
      <c r="P241" s="50"/>
      <c r="Q241" s="50"/>
      <c r="R241" s="50"/>
      <c r="S241" s="41"/>
      <c r="T241" s="50"/>
      <c r="U241" s="41"/>
      <c r="V241" s="41"/>
      <c r="W241" s="70"/>
    </row>
    <row r="242" spans="1:23" x14ac:dyDescent="0.3">
      <c r="A242" s="15">
        <v>240</v>
      </c>
      <c r="B242" s="17"/>
      <c r="C242" s="42"/>
      <c r="D242" s="42"/>
      <c r="E242" s="42"/>
      <c r="F242" s="42"/>
      <c r="G242" s="72"/>
      <c r="H242" s="42"/>
      <c r="I242" s="42"/>
      <c r="J242" s="73"/>
      <c r="K242" s="42"/>
      <c r="L242" s="51"/>
      <c r="M242" s="74"/>
      <c r="N242" s="51"/>
      <c r="O242" s="42"/>
      <c r="P242" s="51"/>
      <c r="Q242" s="51"/>
      <c r="R242" s="51"/>
      <c r="S242" s="42"/>
      <c r="T242" s="51"/>
      <c r="U242" s="42"/>
      <c r="V242" s="42"/>
      <c r="W242" s="73"/>
    </row>
    <row r="243" spans="1:23" x14ac:dyDescent="0.3">
      <c r="A243" s="2">
        <v>241</v>
      </c>
      <c r="C243" s="41"/>
      <c r="D243" s="41"/>
      <c r="E243" s="41"/>
      <c r="F243" s="41"/>
      <c r="G243" s="69"/>
      <c r="H243" s="41"/>
      <c r="I243" s="41"/>
      <c r="J243" s="70"/>
      <c r="K243" s="41"/>
      <c r="L243" s="50"/>
      <c r="M243" s="71"/>
      <c r="N243" s="50"/>
      <c r="O243" s="41"/>
      <c r="P243" s="50"/>
      <c r="Q243" s="50"/>
      <c r="R243" s="50"/>
      <c r="S243" s="41"/>
      <c r="T243" s="50"/>
      <c r="U243" s="41"/>
      <c r="V243" s="41"/>
      <c r="W243" s="70"/>
    </row>
    <row r="244" spans="1:23" x14ac:dyDescent="0.3">
      <c r="A244" s="15">
        <v>242</v>
      </c>
      <c r="B244" s="17"/>
      <c r="C244" s="42"/>
      <c r="D244" s="42"/>
      <c r="E244" s="42"/>
      <c r="F244" s="42"/>
      <c r="G244" s="72"/>
      <c r="H244" s="42"/>
      <c r="I244" s="42"/>
      <c r="J244" s="73"/>
      <c r="K244" s="42"/>
      <c r="L244" s="51"/>
      <c r="M244" s="74"/>
      <c r="N244" s="51"/>
      <c r="O244" s="42"/>
      <c r="P244" s="51"/>
      <c r="Q244" s="51"/>
      <c r="R244" s="51"/>
      <c r="S244" s="42"/>
      <c r="T244" s="51"/>
      <c r="U244" s="42"/>
      <c r="V244" s="42"/>
      <c r="W244" s="73"/>
    </row>
    <row r="245" spans="1:23" x14ac:dyDescent="0.3">
      <c r="A245" s="2">
        <v>243</v>
      </c>
      <c r="C245" s="41"/>
      <c r="D245" s="41"/>
      <c r="E245" s="41"/>
      <c r="F245" s="41"/>
      <c r="G245" s="69"/>
      <c r="H245" s="41"/>
      <c r="I245" s="41"/>
      <c r="J245" s="70"/>
      <c r="K245" s="41"/>
      <c r="L245" s="50"/>
      <c r="M245" s="71"/>
      <c r="N245" s="50"/>
      <c r="O245" s="41"/>
      <c r="P245" s="50"/>
      <c r="Q245" s="50"/>
      <c r="R245" s="50"/>
      <c r="S245" s="41"/>
      <c r="T245" s="50"/>
      <c r="U245" s="41"/>
      <c r="V245" s="41"/>
      <c r="W245" s="70"/>
    </row>
    <row r="246" spans="1:23" x14ac:dyDescent="0.3">
      <c r="A246" s="15">
        <v>244</v>
      </c>
      <c r="B246" s="17"/>
      <c r="C246" s="42"/>
      <c r="D246" s="42"/>
      <c r="E246" s="42"/>
      <c r="F246" s="42"/>
      <c r="G246" s="72"/>
      <c r="H246" s="42"/>
      <c r="I246" s="42"/>
      <c r="J246" s="73"/>
      <c r="K246" s="42"/>
      <c r="L246" s="51"/>
      <c r="M246" s="74"/>
      <c r="N246" s="51"/>
      <c r="O246" s="42"/>
      <c r="P246" s="51"/>
      <c r="Q246" s="51"/>
      <c r="R246" s="51"/>
      <c r="S246" s="42"/>
      <c r="T246" s="51"/>
      <c r="U246" s="42"/>
      <c r="V246" s="42"/>
      <c r="W246" s="73"/>
    </row>
    <row r="247" spans="1:23" x14ac:dyDescent="0.3">
      <c r="A247" s="2">
        <v>245</v>
      </c>
      <c r="C247" s="41"/>
      <c r="D247" s="41"/>
      <c r="E247" s="41"/>
      <c r="F247" s="41"/>
      <c r="G247" s="69"/>
      <c r="H247" s="41"/>
      <c r="I247" s="41"/>
      <c r="J247" s="70"/>
      <c r="K247" s="41"/>
      <c r="L247" s="50"/>
      <c r="M247" s="71"/>
      <c r="N247" s="50"/>
      <c r="O247" s="41"/>
      <c r="P247" s="50"/>
      <c r="Q247" s="50"/>
      <c r="R247" s="50"/>
      <c r="S247" s="41"/>
      <c r="T247" s="50"/>
      <c r="U247" s="41"/>
      <c r="V247" s="41"/>
      <c r="W247" s="70"/>
    </row>
    <row r="248" spans="1:23" x14ac:dyDescent="0.3">
      <c r="A248" s="15">
        <v>246</v>
      </c>
      <c r="B248" s="17"/>
      <c r="C248" s="42"/>
      <c r="D248" s="42"/>
      <c r="E248" s="42"/>
      <c r="F248" s="42"/>
      <c r="G248" s="72"/>
      <c r="H248" s="42"/>
      <c r="I248" s="42"/>
      <c r="J248" s="73"/>
      <c r="K248" s="42"/>
      <c r="L248" s="51"/>
      <c r="M248" s="74"/>
      <c r="N248" s="51"/>
      <c r="O248" s="42"/>
      <c r="P248" s="51"/>
      <c r="Q248" s="51"/>
      <c r="R248" s="51"/>
      <c r="S248" s="42"/>
      <c r="T248" s="51"/>
      <c r="U248" s="42"/>
      <c r="V248" s="42"/>
      <c r="W248" s="73"/>
    </row>
    <row r="249" spans="1:23" x14ac:dyDescent="0.3">
      <c r="A249" s="2">
        <v>247</v>
      </c>
      <c r="C249" s="41"/>
      <c r="D249" s="41"/>
      <c r="E249" s="41"/>
      <c r="F249" s="41"/>
      <c r="G249" s="69"/>
      <c r="H249" s="41"/>
      <c r="I249" s="41"/>
      <c r="J249" s="70"/>
      <c r="K249" s="41"/>
      <c r="L249" s="50"/>
      <c r="M249" s="71"/>
      <c r="N249" s="50"/>
      <c r="O249" s="41"/>
      <c r="P249" s="50"/>
      <c r="Q249" s="50"/>
      <c r="R249" s="50"/>
      <c r="S249" s="41"/>
      <c r="T249" s="50"/>
      <c r="U249" s="41"/>
      <c r="V249" s="41"/>
      <c r="W249" s="70"/>
    </row>
    <row r="250" spans="1:23" x14ac:dyDescent="0.3">
      <c r="A250" s="15">
        <v>248</v>
      </c>
      <c r="B250" s="17"/>
      <c r="C250" s="42"/>
      <c r="D250" s="42"/>
      <c r="E250" s="42"/>
      <c r="F250" s="42"/>
      <c r="G250" s="72"/>
      <c r="H250" s="42"/>
      <c r="I250" s="42"/>
      <c r="J250" s="73"/>
      <c r="K250" s="42"/>
      <c r="L250" s="51"/>
      <c r="M250" s="74"/>
      <c r="N250" s="51"/>
      <c r="O250" s="42"/>
      <c r="P250" s="51"/>
      <c r="Q250" s="51"/>
      <c r="R250" s="51"/>
      <c r="S250" s="42"/>
      <c r="T250" s="51"/>
      <c r="U250" s="42"/>
      <c r="V250" s="42"/>
      <c r="W250" s="73"/>
    </row>
    <row r="251" spans="1:23" x14ac:dyDescent="0.3">
      <c r="A251" s="2">
        <v>249</v>
      </c>
      <c r="C251" s="41"/>
      <c r="D251" s="41"/>
      <c r="E251" s="41"/>
      <c r="F251" s="41"/>
      <c r="G251" s="69"/>
      <c r="H251" s="41"/>
      <c r="I251" s="41"/>
      <c r="J251" s="70"/>
      <c r="K251" s="41"/>
      <c r="L251" s="50"/>
      <c r="M251" s="71"/>
      <c r="N251" s="50"/>
      <c r="O251" s="41"/>
      <c r="P251" s="50"/>
      <c r="Q251" s="50"/>
      <c r="R251" s="50"/>
      <c r="S251" s="41"/>
      <c r="T251" s="50"/>
      <c r="U251" s="41"/>
      <c r="V251" s="41"/>
      <c r="W251" s="70"/>
    </row>
    <row r="252" spans="1:23" x14ac:dyDescent="0.3">
      <c r="A252" s="15">
        <v>250</v>
      </c>
      <c r="B252" s="17"/>
      <c r="C252" s="42"/>
      <c r="D252" s="42"/>
      <c r="E252" s="42"/>
      <c r="F252" s="42"/>
      <c r="G252" s="72"/>
      <c r="H252" s="42"/>
      <c r="I252" s="42"/>
      <c r="J252" s="73"/>
      <c r="K252" s="42"/>
      <c r="L252" s="51"/>
      <c r="M252" s="74"/>
      <c r="N252" s="51"/>
      <c r="O252" s="42"/>
      <c r="P252" s="51"/>
      <c r="Q252" s="51"/>
      <c r="R252" s="51"/>
      <c r="S252" s="42"/>
      <c r="T252" s="51"/>
      <c r="U252" s="42"/>
      <c r="V252" s="42"/>
      <c r="W252" s="73"/>
    </row>
    <row r="253" spans="1:23" x14ac:dyDescent="0.3">
      <c r="A253" s="2">
        <v>251</v>
      </c>
      <c r="C253" s="41"/>
      <c r="D253" s="41"/>
      <c r="E253" s="41"/>
      <c r="F253" s="41"/>
      <c r="G253" s="69"/>
      <c r="H253" s="41"/>
      <c r="I253" s="41"/>
      <c r="J253" s="70"/>
      <c r="K253" s="41"/>
      <c r="L253" s="50"/>
      <c r="M253" s="71"/>
      <c r="N253" s="50"/>
      <c r="O253" s="41"/>
      <c r="P253" s="50"/>
      <c r="Q253" s="50"/>
      <c r="R253" s="50"/>
      <c r="S253" s="41"/>
      <c r="T253" s="50"/>
      <c r="U253" s="41"/>
      <c r="V253" s="41"/>
      <c r="W253" s="70"/>
    </row>
    <row r="254" spans="1:23" x14ac:dyDescent="0.3">
      <c r="A254" s="15">
        <v>252</v>
      </c>
      <c r="B254" s="17"/>
      <c r="C254" s="42"/>
      <c r="D254" s="42"/>
      <c r="E254" s="42"/>
      <c r="F254" s="42"/>
      <c r="G254" s="72"/>
      <c r="H254" s="42"/>
      <c r="I254" s="42"/>
      <c r="J254" s="73"/>
      <c r="K254" s="42"/>
      <c r="L254" s="51"/>
      <c r="M254" s="74"/>
      <c r="N254" s="51"/>
      <c r="O254" s="42"/>
      <c r="P254" s="51"/>
      <c r="Q254" s="51"/>
      <c r="R254" s="51"/>
      <c r="S254" s="42"/>
      <c r="T254" s="51"/>
      <c r="U254" s="42"/>
      <c r="V254" s="42"/>
      <c r="W254" s="73"/>
    </row>
    <row r="255" spans="1:23" x14ac:dyDescent="0.3">
      <c r="A255" s="2">
        <v>253</v>
      </c>
      <c r="C255" s="41"/>
      <c r="D255" s="41"/>
      <c r="E255" s="41"/>
      <c r="F255" s="41"/>
      <c r="G255" s="69"/>
      <c r="H255" s="41"/>
      <c r="I255" s="41"/>
      <c r="J255" s="70"/>
      <c r="K255" s="41"/>
      <c r="L255" s="50"/>
      <c r="M255" s="71"/>
      <c r="N255" s="50"/>
      <c r="O255" s="41"/>
      <c r="P255" s="50"/>
      <c r="Q255" s="50"/>
      <c r="R255" s="50"/>
      <c r="S255" s="41"/>
      <c r="T255" s="50"/>
      <c r="U255" s="41"/>
      <c r="V255" s="41"/>
      <c r="W255" s="70"/>
    </row>
    <row r="256" spans="1:23" x14ac:dyDescent="0.3">
      <c r="A256" s="15">
        <v>254</v>
      </c>
      <c r="B256" s="17"/>
      <c r="C256" s="42"/>
      <c r="D256" s="42"/>
      <c r="E256" s="42"/>
      <c r="F256" s="42"/>
      <c r="G256" s="72"/>
      <c r="H256" s="42"/>
      <c r="I256" s="42"/>
      <c r="J256" s="73"/>
      <c r="K256" s="42"/>
      <c r="L256" s="51"/>
      <c r="M256" s="74"/>
      <c r="N256" s="51"/>
      <c r="O256" s="42"/>
      <c r="P256" s="51"/>
      <c r="Q256" s="51"/>
      <c r="R256" s="51"/>
      <c r="S256" s="42"/>
      <c r="T256" s="51"/>
      <c r="U256" s="42"/>
      <c r="V256" s="42"/>
      <c r="W256" s="73"/>
    </row>
    <row r="257" spans="1:23" x14ac:dyDescent="0.3">
      <c r="A257" s="2">
        <v>255</v>
      </c>
      <c r="C257" s="41"/>
      <c r="D257" s="41"/>
      <c r="E257" s="41"/>
      <c r="F257" s="41"/>
      <c r="G257" s="69"/>
      <c r="H257" s="41"/>
      <c r="I257" s="41"/>
      <c r="J257" s="70"/>
      <c r="K257" s="41"/>
      <c r="L257" s="50"/>
      <c r="M257" s="71"/>
      <c r="N257" s="50"/>
      <c r="O257" s="41"/>
      <c r="P257" s="50"/>
      <c r="Q257" s="50"/>
      <c r="R257" s="50"/>
      <c r="S257" s="41"/>
      <c r="T257" s="50"/>
      <c r="U257" s="41"/>
      <c r="V257" s="41"/>
      <c r="W257" s="70"/>
    </row>
    <row r="258" spans="1:23" x14ac:dyDescent="0.3">
      <c r="A258" s="15">
        <v>256</v>
      </c>
      <c r="B258" s="17"/>
      <c r="C258" s="42"/>
      <c r="D258" s="42"/>
      <c r="E258" s="42"/>
      <c r="F258" s="42"/>
      <c r="G258" s="72"/>
      <c r="H258" s="42"/>
      <c r="I258" s="42"/>
      <c r="J258" s="73"/>
      <c r="K258" s="42"/>
      <c r="L258" s="51"/>
      <c r="M258" s="74"/>
      <c r="N258" s="51"/>
      <c r="O258" s="42"/>
      <c r="P258" s="51"/>
      <c r="Q258" s="51"/>
      <c r="R258" s="51"/>
      <c r="S258" s="42"/>
      <c r="T258" s="51"/>
      <c r="U258" s="42"/>
      <c r="V258" s="42"/>
      <c r="W258" s="73"/>
    </row>
    <row r="259" spans="1:23" x14ac:dyDescent="0.3">
      <c r="A259" s="2">
        <v>257</v>
      </c>
      <c r="C259" s="41"/>
      <c r="D259" s="41"/>
      <c r="E259" s="41"/>
      <c r="F259" s="41"/>
      <c r="G259" s="69"/>
      <c r="H259" s="41"/>
      <c r="I259" s="41"/>
      <c r="J259" s="70"/>
      <c r="K259" s="41"/>
      <c r="L259" s="50"/>
      <c r="M259" s="71"/>
      <c r="N259" s="50"/>
      <c r="O259" s="41"/>
      <c r="P259" s="50"/>
      <c r="Q259" s="50"/>
      <c r="R259" s="50"/>
      <c r="S259" s="41"/>
      <c r="T259" s="50"/>
      <c r="U259" s="41"/>
      <c r="V259" s="41"/>
      <c r="W259" s="70"/>
    </row>
    <row r="260" spans="1:23" x14ac:dyDescent="0.3">
      <c r="A260" s="15">
        <v>258</v>
      </c>
      <c r="B260" s="17"/>
      <c r="C260" s="42"/>
      <c r="D260" s="42"/>
      <c r="E260" s="42"/>
      <c r="F260" s="42"/>
      <c r="G260" s="72"/>
      <c r="H260" s="42"/>
      <c r="I260" s="42"/>
      <c r="J260" s="73"/>
      <c r="K260" s="42"/>
      <c r="L260" s="51"/>
      <c r="M260" s="74"/>
      <c r="N260" s="51"/>
      <c r="O260" s="42"/>
      <c r="P260" s="51"/>
      <c r="Q260" s="51"/>
      <c r="R260" s="51"/>
      <c r="S260" s="42"/>
      <c r="T260" s="51"/>
      <c r="U260" s="42"/>
      <c r="V260" s="42"/>
      <c r="W260" s="73"/>
    </row>
    <row r="261" spans="1:23" x14ac:dyDescent="0.3">
      <c r="A261" s="2">
        <v>259</v>
      </c>
      <c r="C261" s="41"/>
      <c r="D261" s="41"/>
      <c r="E261" s="41"/>
      <c r="F261" s="41"/>
      <c r="G261" s="69"/>
      <c r="H261" s="41"/>
      <c r="I261" s="41"/>
      <c r="J261" s="70"/>
      <c r="K261" s="41"/>
      <c r="L261" s="50"/>
      <c r="M261" s="71"/>
      <c r="N261" s="50"/>
      <c r="O261" s="41"/>
      <c r="P261" s="50"/>
      <c r="Q261" s="50"/>
      <c r="R261" s="50"/>
      <c r="S261" s="41"/>
      <c r="T261" s="50"/>
      <c r="U261" s="41"/>
      <c r="V261" s="41"/>
      <c r="W261" s="70"/>
    </row>
    <row r="262" spans="1:23" x14ac:dyDescent="0.3">
      <c r="A262" s="15">
        <v>260</v>
      </c>
      <c r="B262" s="17"/>
      <c r="C262" s="42"/>
      <c r="D262" s="42"/>
      <c r="E262" s="42"/>
      <c r="F262" s="42"/>
      <c r="G262" s="72"/>
      <c r="H262" s="42"/>
      <c r="I262" s="42"/>
      <c r="J262" s="73"/>
      <c r="K262" s="42"/>
      <c r="L262" s="51"/>
      <c r="M262" s="74"/>
      <c r="N262" s="51"/>
      <c r="O262" s="42"/>
      <c r="P262" s="51"/>
      <c r="Q262" s="51"/>
      <c r="R262" s="51"/>
      <c r="S262" s="42"/>
      <c r="T262" s="51"/>
      <c r="U262" s="42"/>
      <c r="V262" s="42"/>
      <c r="W262" s="73"/>
    </row>
    <row r="263" spans="1:23" x14ac:dyDescent="0.3">
      <c r="A263" s="2">
        <v>261</v>
      </c>
      <c r="C263" s="41"/>
      <c r="D263" s="41"/>
      <c r="E263" s="41"/>
      <c r="F263" s="41"/>
      <c r="G263" s="69"/>
      <c r="H263" s="41"/>
      <c r="I263" s="41"/>
      <c r="J263" s="70"/>
      <c r="K263" s="41"/>
      <c r="L263" s="50"/>
      <c r="M263" s="71"/>
      <c r="N263" s="50"/>
      <c r="O263" s="41"/>
      <c r="P263" s="50"/>
      <c r="Q263" s="50"/>
      <c r="R263" s="50"/>
      <c r="S263" s="41"/>
      <c r="T263" s="50"/>
      <c r="U263" s="41"/>
      <c r="V263" s="41"/>
      <c r="W263" s="70"/>
    </row>
    <row r="264" spans="1:23" x14ac:dyDescent="0.3">
      <c r="A264" s="15">
        <v>262</v>
      </c>
      <c r="B264" s="17"/>
      <c r="C264" s="42"/>
      <c r="D264" s="42"/>
      <c r="E264" s="42"/>
      <c r="F264" s="42"/>
      <c r="G264" s="72"/>
      <c r="H264" s="42"/>
      <c r="I264" s="42"/>
      <c r="J264" s="73"/>
      <c r="K264" s="42"/>
      <c r="L264" s="51"/>
      <c r="M264" s="74"/>
      <c r="N264" s="51"/>
      <c r="O264" s="42"/>
      <c r="P264" s="51"/>
      <c r="Q264" s="51"/>
      <c r="R264" s="51"/>
      <c r="S264" s="42"/>
      <c r="T264" s="51"/>
      <c r="U264" s="42"/>
      <c r="V264" s="42"/>
      <c r="W264" s="73"/>
    </row>
    <row r="265" spans="1:23" x14ac:dyDescent="0.3">
      <c r="A265" s="2">
        <v>263</v>
      </c>
      <c r="C265" s="41"/>
      <c r="D265" s="41"/>
      <c r="E265" s="41"/>
      <c r="F265" s="41"/>
      <c r="G265" s="69"/>
      <c r="H265" s="41"/>
      <c r="I265" s="41"/>
      <c r="J265" s="70"/>
      <c r="K265" s="41"/>
      <c r="L265" s="50"/>
      <c r="M265" s="71"/>
      <c r="N265" s="50"/>
      <c r="O265" s="41"/>
      <c r="P265" s="50"/>
      <c r="Q265" s="50"/>
      <c r="R265" s="50"/>
      <c r="S265" s="41"/>
      <c r="T265" s="50"/>
      <c r="U265" s="41"/>
      <c r="V265" s="41"/>
      <c r="W265" s="70"/>
    </row>
    <row r="266" spans="1:23" x14ac:dyDescent="0.3">
      <c r="A266" s="15">
        <v>264</v>
      </c>
      <c r="B266" s="17"/>
      <c r="C266" s="42"/>
      <c r="D266" s="42"/>
      <c r="E266" s="42"/>
      <c r="F266" s="42"/>
      <c r="G266" s="72"/>
      <c r="H266" s="42"/>
      <c r="I266" s="42"/>
      <c r="J266" s="73"/>
      <c r="K266" s="42"/>
      <c r="L266" s="51"/>
      <c r="M266" s="74"/>
      <c r="N266" s="51"/>
      <c r="O266" s="42"/>
      <c r="P266" s="51"/>
      <c r="Q266" s="51"/>
      <c r="R266" s="51"/>
      <c r="S266" s="42"/>
      <c r="T266" s="51"/>
      <c r="U266" s="42"/>
      <c r="V266" s="42"/>
      <c r="W266" s="73"/>
    </row>
    <row r="267" spans="1:23" x14ac:dyDescent="0.3">
      <c r="A267" s="2">
        <v>265</v>
      </c>
      <c r="C267" s="41"/>
      <c r="D267" s="41"/>
      <c r="E267" s="41"/>
      <c r="F267" s="41"/>
      <c r="G267" s="69"/>
      <c r="H267" s="41"/>
      <c r="I267" s="41"/>
      <c r="J267" s="70"/>
      <c r="K267" s="41"/>
      <c r="L267" s="50"/>
      <c r="M267" s="71"/>
      <c r="N267" s="50"/>
      <c r="O267" s="41"/>
      <c r="P267" s="50"/>
      <c r="Q267" s="50"/>
      <c r="R267" s="50"/>
      <c r="S267" s="41"/>
      <c r="T267" s="50"/>
      <c r="U267" s="41"/>
      <c r="V267" s="41"/>
      <c r="W267" s="70"/>
    </row>
    <row r="268" spans="1:23" x14ac:dyDescent="0.3">
      <c r="A268" s="15">
        <v>266</v>
      </c>
      <c r="B268" s="17"/>
      <c r="C268" s="42"/>
      <c r="D268" s="42"/>
      <c r="E268" s="42"/>
      <c r="F268" s="42"/>
      <c r="G268" s="72"/>
      <c r="H268" s="42"/>
      <c r="I268" s="42"/>
      <c r="J268" s="73"/>
      <c r="K268" s="42"/>
      <c r="L268" s="51"/>
      <c r="M268" s="74"/>
      <c r="N268" s="51"/>
      <c r="O268" s="42"/>
      <c r="P268" s="51"/>
      <c r="Q268" s="51"/>
      <c r="R268" s="51"/>
      <c r="S268" s="42"/>
      <c r="T268" s="51"/>
      <c r="U268" s="42"/>
      <c r="V268" s="42"/>
      <c r="W268" s="73"/>
    </row>
    <row r="269" spans="1:23" x14ac:dyDescent="0.3">
      <c r="A269" s="2">
        <v>267</v>
      </c>
      <c r="C269" s="41"/>
      <c r="D269" s="41"/>
      <c r="E269" s="41"/>
      <c r="F269" s="41"/>
      <c r="G269" s="69"/>
      <c r="H269" s="41"/>
      <c r="I269" s="41"/>
      <c r="J269" s="70"/>
      <c r="K269" s="41"/>
      <c r="L269" s="50"/>
      <c r="M269" s="71"/>
      <c r="N269" s="50"/>
      <c r="O269" s="41"/>
      <c r="P269" s="50"/>
      <c r="Q269" s="50"/>
      <c r="R269" s="50"/>
      <c r="S269" s="41"/>
      <c r="T269" s="50"/>
      <c r="U269" s="41"/>
      <c r="V269" s="41"/>
      <c r="W269" s="70"/>
    </row>
    <row r="270" spans="1:23" x14ac:dyDescent="0.3">
      <c r="A270" s="15">
        <v>268</v>
      </c>
      <c r="B270" s="17"/>
      <c r="C270" s="42"/>
      <c r="D270" s="42"/>
      <c r="E270" s="42"/>
      <c r="F270" s="42"/>
      <c r="G270" s="72"/>
      <c r="H270" s="42"/>
      <c r="I270" s="42"/>
      <c r="J270" s="73"/>
      <c r="K270" s="42"/>
      <c r="L270" s="51"/>
      <c r="M270" s="74"/>
      <c r="N270" s="51"/>
      <c r="O270" s="42"/>
      <c r="P270" s="51"/>
      <c r="Q270" s="51"/>
      <c r="R270" s="51"/>
      <c r="S270" s="42"/>
      <c r="T270" s="51"/>
      <c r="U270" s="42"/>
      <c r="V270" s="42"/>
      <c r="W270" s="73"/>
    </row>
    <row r="271" spans="1:23" x14ac:dyDescent="0.3">
      <c r="A271" s="2">
        <v>269</v>
      </c>
      <c r="C271" s="41"/>
      <c r="D271" s="41"/>
      <c r="E271" s="41"/>
      <c r="F271" s="41"/>
      <c r="G271" s="69"/>
      <c r="H271" s="41"/>
      <c r="I271" s="41"/>
      <c r="J271" s="70"/>
      <c r="K271" s="41"/>
      <c r="L271" s="50"/>
      <c r="M271" s="71"/>
      <c r="N271" s="50"/>
      <c r="O271" s="41"/>
      <c r="P271" s="50"/>
      <c r="Q271" s="50"/>
      <c r="R271" s="50"/>
      <c r="S271" s="41"/>
      <c r="T271" s="50"/>
      <c r="U271" s="41"/>
      <c r="V271" s="41"/>
      <c r="W271" s="70"/>
    </row>
    <row r="272" spans="1:23" x14ac:dyDescent="0.3">
      <c r="A272" s="15">
        <v>270</v>
      </c>
      <c r="B272" s="17"/>
      <c r="C272" s="42"/>
      <c r="D272" s="42"/>
      <c r="E272" s="42"/>
      <c r="F272" s="42"/>
      <c r="G272" s="72"/>
      <c r="H272" s="42"/>
      <c r="I272" s="42"/>
      <c r="J272" s="73"/>
      <c r="K272" s="42"/>
      <c r="L272" s="51"/>
      <c r="M272" s="74"/>
      <c r="N272" s="51"/>
      <c r="O272" s="42"/>
      <c r="P272" s="51"/>
      <c r="Q272" s="51"/>
      <c r="R272" s="51"/>
      <c r="S272" s="42"/>
      <c r="T272" s="51"/>
      <c r="U272" s="42"/>
      <c r="V272" s="42"/>
      <c r="W272" s="73"/>
    </row>
    <row r="273" spans="1:23" x14ac:dyDescent="0.3">
      <c r="A273" s="2">
        <v>271</v>
      </c>
      <c r="C273" s="41"/>
      <c r="D273" s="41"/>
      <c r="E273" s="41"/>
      <c r="F273" s="41"/>
      <c r="G273" s="69"/>
      <c r="H273" s="41"/>
      <c r="I273" s="41"/>
      <c r="J273" s="70"/>
      <c r="K273" s="41"/>
      <c r="L273" s="50"/>
      <c r="M273" s="71"/>
      <c r="N273" s="50"/>
      <c r="O273" s="41"/>
      <c r="P273" s="50"/>
      <c r="Q273" s="50"/>
      <c r="R273" s="50"/>
      <c r="S273" s="41"/>
      <c r="T273" s="50"/>
      <c r="U273" s="41"/>
      <c r="V273" s="41"/>
      <c r="W273" s="70"/>
    </row>
    <row r="274" spans="1:23" x14ac:dyDescent="0.3">
      <c r="A274" s="15">
        <v>272</v>
      </c>
      <c r="B274" s="17"/>
      <c r="C274" s="42"/>
      <c r="D274" s="42"/>
      <c r="E274" s="42"/>
      <c r="F274" s="42"/>
      <c r="G274" s="72"/>
      <c r="H274" s="42"/>
      <c r="I274" s="42"/>
      <c r="J274" s="73"/>
      <c r="K274" s="42"/>
      <c r="L274" s="51"/>
      <c r="M274" s="74"/>
      <c r="N274" s="51"/>
      <c r="O274" s="42"/>
      <c r="P274" s="51"/>
      <c r="Q274" s="51"/>
      <c r="R274" s="51"/>
      <c r="S274" s="42"/>
      <c r="T274" s="51"/>
      <c r="U274" s="42"/>
      <c r="V274" s="42"/>
      <c r="W274" s="73"/>
    </row>
    <row r="275" spans="1:23" x14ac:dyDescent="0.3">
      <c r="A275" s="2">
        <v>273</v>
      </c>
      <c r="C275" s="41"/>
      <c r="D275" s="41"/>
      <c r="E275" s="41"/>
      <c r="F275" s="41"/>
      <c r="G275" s="69"/>
      <c r="H275" s="41"/>
      <c r="I275" s="41"/>
      <c r="J275" s="70"/>
      <c r="K275" s="41"/>
      <c r="L275" s="50"/>
      <c r="M275" s="71"/>
      <c r="N275" s="50"/>
      <c r="O275" s="41"/>
      <c r="P275" s="50"/>
      <c r="Q275" s="50"/>
      <c r="R275" s="50"/>
      <c r="S275" s="41"/>
      <c r="T275" s="50"/>
      <c r="U275" s="41"/>
      <c r="V275" s="41"/>
      <c r="W275" s="70"/>
    </row>
    <row r="276" spans="1:23" x14ac:dyDescent="0.3">
      <c r="A276" s="15">
        <v>274</v>
      </c>
      <c r="B276" s="17"/>
      <c r="C276" s="42"/>
      <c r="D276" s="42"/>
      <c r="E276" s="42"/>
      <c r="F276" s="42"/>
      <c r="G276" s="72"/>
      <c r="H276" s="42"/>
      <c r="I276" s="42"/>
      <c r="J276" s="73"/>
      <c r="K276" s="42"/>
      <c r="L276" s="51"/>
      <c r="M276" s="74"/>
      <c r="N276" s="51"/>
      <c r="O276" s="42"/>
      <c r="P276" s="51"/>
      <c r="Q276" s="51"/>
      <c r="R276" s="51"/>
      <c r="S276" s="42"/>
      <c r="T276" s="51"/>
      <c r="U276" s="42"/>
      <c r="V276" s="42"/>
      <c r="W276" s="73"/>
    </row>
    <row r="277" spans="1:23" x14ac:dyDescent="0.3">
      <c r="A277" s="2">
        <v>275</v>
      </c>
      <c r="C277" s="41"/>
      <c r="D277" s="41"/>
      <c r="E277" s="41"/>
      <c r="F277" s="41"/>
      <c r="G277" s="69"/>
      <c r="H277" s="41"/>
      <c r="I277" s="41"/>
      <c r="J277" s="70"/>
      <c r="K277" s="41"/>
      <c r="L277" s="50"/>
      <c r="M277" s="71"/>
      <c r="N277" s="50"/>
      <c r="O277" s="41"/>
      <c r="P277" s="50"/>
      <c r="Q277" s="50"/>
      <c r="R277" s="50"/>
      <c r="S277" s="41"/>
      <c r="T277" s="50"/>
      <c r="U277" s="41"/>
      <c r="V277" s="41"/>
      <c r="W277" s="70"/>
    </row>
    <row r="278" spans="1:23" x14ac:dyDescent="0.3">
      <c r="A278" s="15">
        <v>276</v>
      </c>
      <c r="B278" s="17"/>
      <c r="C278" s="42"/>
      <c r="D278" s="42"/>
      <c r="E278" s="42"/>
      <c r="F278" s="42"/>
      <c r="G278" s="72"/>
      <c r="H278" s="42"/>
      <c r="I278" s="42"/>
      <c r="J278" s="73"/>
      <c r="K278" s="42"/>
      <c r="L278" s="51"/>
      <c r="M278" s="74"/>
      <c r="N278" s="51"/>
      <c r="O278" s="42"/>
      <c r="P278" s="51"/>
      <c r="Q278" s="51"/>
      <c r="R278" s="51"/>
      <c r="S278" s="42"/>
      <c r="T278" s="51"/>
      <c r="U278" s="42"/>
      <c r="V278" s="42"/>
      <c r="W278" s="73"/>
    </row>
    <row r="279" spans="1:23" x14ac:dyDescent="0.3">
      <c r="A279" s="2">
        <v>277</v>
      </c>
      <c r="C279" s="41"/>
      <c r="D279" s="41"/>
      <c r="E279" s="41"/>
      <c r="F279" s="41"/>
      <c r="G279" s="69"/>
      <c r="H279" s="41"/>
      <c r="I279" s="41"/>
      <c r="J279" s="70"/>
      <c r="K279" s="41"/>
      <c r="L279" s="50"/>
      <c r="M279" s="71"/>
      <c r="N279" s="50"/>
      <c r="O279" s="41"/>
      <c r="P279" s="50"/>
      <c r="Q279" s="50"/>
      <c r="R279" s="50"/>
      <c r="S279" s="41"/>
      <c r="T279" s="50"/>
      <c r="U279" s="41"/>
      <c r="V279" s="41"/>
      <c r="W279" s="70"/>
    </row>
    <row r="280" spans="1:23" x14ac:dyDescent="0.3">
      <c r="A280" s="15">
        <v>278</v>
      </c>
      <c r="B280" s="17"/>
      <c r="C280" s="42"/>
      <c r="D280" s="42"/>
      <c r="E280" s="42"/>
      <c r="F280" s="42"/>
      <c r="G280" s="72"/>
      <c r="H280" s="42"/>
      <c r="I280" s="42"/>
      <c r="J280" s="73"/>
      <c r="K280" s="42"/>
      <c r="L280" s="51"/>
      <c r="M280" s="74"/>
      <c r="N280" s="51"/>
      <c r="O280" s="42"/>
      <c r="P280" s="51"/>
      <c r="Q280" s="51"/>
      <c r="R280" s="51"/>
      <c r="S280" s="42"/>
      <c r="T280" s="51"/>
      <c r="U280" s="42"/>
      <c r="V280" s="42"/>
      <c r="W280" s="73"/>
    </row>
    <row r="281" spans="1:23" x14ac:dyDescent="0.3">
      <c r="A281" s="2">
        <v>279</v>
      </c>
      <c r="C281" s="41"/>
      <c r="D281" s="41"/>
      <c r="E281" s="41"/>
      <c r="F281" s="41"/>
      <c r="G281" s="69"/>
      <c r="H281" s="41"/>
      <c r="I281" s="41"/>
      <c r="J281" s="70"/>
      <c r="K281" s="41"/>
      <c r="L281" s="50"/>
      <c r="M281" s="71"/>
      <c r="N281" s="50"/>
      <c r="O281" s="41"/>
      <c r="P281" s="50"/>
      <c r="Q281" s="50"/>
      <c r="R281" s="50"/>
      <c r="S281" s="41"/>
      <c r="T281" s="50"/>
      <c r="U281" s="41"/>
      <c r="V281" s="41"/>
      <c r="W281" s="70"/>
    </row>
    <row r="282" spans="1:23" x14ac:dyDescent="0.3">
      <c r="A282" s="15">
        <v>280</v>
      </c>
      <c r="B282" s="17"/>
      <c r="C282" s="42"/>
      <c r="D282" s="42"/>
      <c r="E282" s="42"/>
      <c r="F282" s="42"/>
      <c r="G282" s="72"/>
      <c r="H282" s="42"/>
      <c r="I282" s="42"/>
      <c r="J282" s="73"/>
      <c r="K282" s="42"/>
      <c r="L282" s="51"/>
      <c r="M282" s="74"/>
      <c r="N282" s="51"/>
      <c r="O282" s="42"/>
      <c r="P282" s="51"/>
      <c r="Q282" s="51"/>
      <c r="R282" s="51"/>
      <c r="S282" s="42"/>
      <c r="T282" s="51"/>
      <c r="U282" s="42"/>
      <c r="V282" s="42"/>
      <c r="W282" s="73"/>
    </row>
    <row r="283" spans="1:23" x14ac:dyDescent="0.3">
      <c r="A283" s="2">
        <v>281</v>
      </c>
      <c r="C283" s="41"/>
      <c r="D283" s="41"/>
      <c r="E283" s="41"/>
      <c r="F283" s="41"/>
      <c r="G283" s="69"/>
      <c r="H283" s="41"/>
      <c r="I283" s="41"/>
      <c r="J283" s="70"/>
      <c r="K283" s="41"/>
      <c r="L283" s="50"/>
      <c r="M283" s="71"/>
      <c r="N283" s="50"/>
      <c r="O283" s="41"/>
      <c r="P283" s="50"/>
      <c r="Q283" s="50"/>
      <c r="R283" s="50"/>
      <c r="S283" s="41"/>
      <c r="T283" s="50"/>
      <c r="U283" s="41"/>
      <c r="V283" s="41"/>
      <c r="W283" s="70"/>
    </row>
    <row r="284" spans="1:23" x14ac:dyDescent="0.3">
      <c r="A284" s="15">
        <v>282</v>
      </c>
      <c r="B284" s="17"/>
      <c r="C284" s="42"/>
      <c r="D284" s="42"/>
      <c r="E284" s="42"/>
      <c r="F284" s="42"/>
      <c r="G284" s="72"/>
      <c r="H284" s="42"/>
      <c r="I284" s="42"/>
      <c r="J284" s="73"/>
      <c r="K284" s="42"/>
      <c r="L284" s="51"/>
      <c r="M284" s="74"/>
      <c r="N284" s="51"/>
      <c r="O284" s="42"/>
      <c r="P284" s="51"/>
      <c r="Q284" s="51"/>
      <c r="R284" s="51"/>
      <c r="S284" s="42"/>
      <c r="T284" s="51"/>
      <c r="U284" s="42"/>
      <c r="V284" s="42"/>
      <c r="W284" s="73"/>
    </row>
    <row r="285" spans="1:23" x14ac:dyDescent="0.3">
      <c r="A285" s="2">
        <v>283</v>
      </c>
      <c r="C285" s="41"/>
      <c r="D285" s="41"/>
      <c r="E285" s="41"/>
      <c r="F285" s="41"/>
      <c r="G285" s="69"/>
      <c r="H285" s="41"/>
      <c r="I285" s="41"/>
      <c r="J285" s="70"/>
      <c r="K285" s="41"/>
      <c r="L285" s="50"/>
      <c r="M285" s="71"/>
      <c r="N285" s="50"/>
      <c r="O285" s="41"/>
      <c r="P285" s="50"/>
      <c r="Q285" s="50"/>
      <c r="R285" s="50"/>
      <c r="S285" s="41"/>
      <c r="T285" s="50"/>
      <c r="U285" s="41"/>
      <c r="V285" s="41"/>
      <c r="W285" s="70"/>
    </row>
    <row r="286" spans="1:23" x14ac:dyDescent="0.3">
      <c r="A286" s="15">
        <v>284</v>
      </c>
      <c r="B286" s="17"/>
      <c r="C286" s="42"/>
      <c r="D286" s="42"/>
      <c r="E286" s="42"/>
      <c r="F286" s="42"/>
      <c r="G286" s="72"/>
      <c r="H286" s="42"/>
      <c r="I286" s="42"/>
      <c r="J286" s="73"/>
      <c r="K286" s="42"/>
      <c r="L286" s="51"/>
      <c r="M286" s="74"/>
      <c r="N286" s="51"/>
      <c r="O286" s="42"/>
      <c r="P286" s="51"/>
      <c r="Q286" s="51"/>
      <c r="R286" s="51"/>
      <c r="S286" s="42"/>
      <c r="T286" s="51"/>
      <c r="U286" s="42"/>
      <c r="V286" s="42"/>
      <c r="W286" s="73"/>
    </row>
    <row r="287" spans="1:23" x14ac:dyDescent="0.3">
      <c r="A287" s="2">
        <v>285</v>
      </c>
      <c r="C287" s="41"/>
      <c r="D287" s="41"/>
      <c r="E287" s="41"/>
      <c r="F287" s="41"/>
      <c r="G287" s="69"/>
      <c r="H287" s="41"/>
      <c r="I287" s="41"/>
      <c r="J287" s="70"/>
      <c r="K287" s="41"/>
      <c r="L287" s="50"/>
      <c r="M287" s="71"/>
      <c r="N287" s="50"/>
      <c r="O287" s="41"/>
      <c r="P287" s="50"/>
      <c r="Q287" s="50"/>
      <c r="R287" s="50"/>
      <c r="S287" s="41"/>
      <c r="T287" s="50"/>
      <c r="U287" s="41"/>
      <c r="V287" s="41"/>
      <c r="W287" s="70"/>
    </row>
    <row r="288" spans="1:23" x14ac:dyDescent="0.3">
      <c r="A288" s="15">
        <v>286</v>
      </c>
      <c r="B288" s="17"/>
      <c r="C288" s="42"/>
      <c r="D288" s="42"/>
      <c r="E288" s="42"/>
      <c r="F288" s="42"/>
      <c r="G288" s="72"/>
      <c r="H288" s="42"/>
      <c r="I288" s="42"/>
      <c r="J288" s="73"/>
      <c r="K288" s="42"/>
      <c r="L288" s="51"/>
      <c r="M288" s="74"/>
      <c r="N288" s="51"/>
      <c r="O288" s="42"/>
      <c r="P288" s="51"/>
      <c r="Q288" s="51"/>
      <c r="R288" s="51"/>
      <c r="S288" s="42"/>
      <c r="T288" s="51"/>
      <c r="U288" s="42"/>
      <c r="V288" s="42"/>
      <c r="W288" s="73"/>
    </row>
    <row r="289" spans="1:23" x14ac:dyDescent="0.3">
      <c r="A289" s="2">
        <v>287</v>
      </c>
      <c r="C289" s="41"/>
      <c r="D289" s="41"/>
      <c r="E289" s="41"/>
      <c r="F289" s="41"/>
      <c r="G289" s="69"/>
      <c r="H289" s="41"/>
      <c r="I289" s="41"/>
      <c r="J289" s="70"/>
      <c r="K289" s="41"/>
      <c r="L289" s="50"/>
      <c r="M289" s="71"/>
      <c r="N289" s="50"/>
      <c r="O289" s="41"/>
      <c r="P289" s="50"/>
      <c r="Q289" s="50"/>
      <c r="R289" s="50"/>
      <c r="S289" s="41"/>
      <c r="T289" s="50"/>
      <c r="U289" s="41"/>
      <c r="V289" s="41"/>
      <c r="W289" s="70"/>
    </row>
    <row r="290" spans="1:23" x14ac:dyDescent="0.3">
      <c r="A290" s="15">
        <v>288</v>
      </c>
      <c r="B290" s="17"/>
      <c r="C290" s="42"/>
      <c r="D290" s="42"/>
      <c r="E290" s="42"/>
      <c r="F290" s="42"/>
      <c r="G290" s="72"/>
      <c r="H290" s="42"/>
      <c r="I290" s="42"/>
      <c r="J290" s="73"/>
      <c r="K290" s="42"/>
      <c r="L290" s="51"/>
      <c r="M290" s="74"/>
      <c r="N290" s="51"/>
      <c r="O290" s="42"/>
      <c r="P290" s="51"/>
      <c r="Q290" s="51"/>
      <c r="R290" s="51"/>
      <c r="S290" s="42"/>
      <c r="T290" s="51"/>
      <c r="U290" s="42"/>
      <c r="V290" s="42"/>
      <c r="W290" s="73"/>
    </row>
    <row r="291" spans="1:23" x14ac:dyDescent="0.3">
      <c r="A291" s="2">
        <v>289</v>
      </c>
      <c r="C291" s="41"/>
      <c r="D291" s="41"/>
      <c r="E291" s="41"/>
      <c r="F291" s="41"/>
      <c r="G291" s="69"/>
      <c r="H291" s="41"/>
      <c r="I291" s="41"/>
      <c r="J291" s="70"/>
      <c r="K291" s="41"/>
      <c r="L291" s="50"/>
      <c r="M291" s="71"/>
      <c r="N291" s="50"/>
      <c r="O291" s="41"/>
      <c r="P291" s="50"/>
      <c r="Q291" s="50"/>
      <c r="R291" s="50"/>
      <c r="S291" s="41"/>
      <c r="T291" s="50"/>
      <c r="U291" s="41"/>
      <c r="V291" s="41"/>
      <c r="W291" s="70"/>
    </row>
    <row r="292" spans="1:23" x14ac:dyDescent="0.3">
      <c r="A292" s="15">
        <v>290</v>
      </c>
      <c r="B292" s="17"/>
      <c r="C292" s="42"/>
      <c r="D292" s="42"/>
      <c r="E292" s="42"/>
      <c r="F292" s="42"/>
      <c r="G292" s="72"/>
      <c r="H292" s="42"/>
      <c r="I292" s="42"/>
      <c r="J292" s="73"/>
      <c r="K292" s="42"/>
      <c r="L292" s="51"/>
      <c r="M292" s="74"/>
      <c r="N292" s="51"/>
      <c r="O292" s="42"/>
      <c r="P292" s="51"/>
      <c r="Q292" s="51"/>
      <c r="R292" s="51"/>
      <c r="S292" s="42"/>
      <c r="T292" s="51"/>
      <c r="U292" s="42"/>
      <c r="V292" s="42"/>
      <c r="W292" s="73"/>
    </row>
    <row r="293" spans="1:23" x14ac:dyDescent="0.3">
      <c r="A293" s="2">
        <v>291</v>
      </c>
      <c r="C293" s="41"/>
      <c r="D293" s="41"/>
      <c r="E293" s="41"/>
      <c r="F293" s="41"/>
      <c r="G293" s="69"/>
      <c r="H293" s="41"/>
      <c r="I293" s="41"/>
      <c r="J293" s="70"/>
      <c r="K293" s="41"/>
      <c r="L293" s="50"/>
      <c r="M293" s="71"/>
      <c r="N293" s="50"/>
      <c r="O293" s="41"/>
      <c r="P293" s="50"/>
      <c r="Q293" s="50"/>
      <c r="R293" s="50"/>
      <c r="S293" s="41"/>
      <c r="T293" s="50"/>
      <c r="U293" s="41"/>
      <c r="V293" s="41"/>
      <c r="W293" s="70"/>
    </row>
    <row r="294" spans="1:23" x14ac:dyDescent="0.3">
      <c r="A294" s="15">
        <v>292</v>
      </c>
      <c r="B294" s="17"/>
      <c r="C294" s="42"/>
      <c r="D294" s="42"/>
      <c r="E294" s="42"/>
      <c r="F294" s="42"/>
      <c r="G294" s="72"/>
      <c r="H294" s="42"/>
      <c r="I294" s="42"/>
      <c r="J294" s="73"/>
      <c r="K294" s="42"/>
      <c r="L294" s="51"/>
      <c r="M294" s="74"/>
      <c r="N294" s="51"/>
      <c r="O294" s="42"/>
      <c r="P294" s="51"/>
      <c r="Q294" s="51"/>
      <c r="R294" s="51"/>
      <c r="S294" s="42"/>
      <c r="T294" s="51"/>
      <c r="U294" s="42"/>
      <c r="V294" s="42"/>
      <c r="W294" s="73"/>
    </row>
    <row r="295" spans="1:23" x14ac:dyDescent="0.3">
      <c r="A295" s="2">
        <v>293</v>
      </c>
      <c r="C295" s="41"/>
      <c r="D295" s="41"/>
      <c r="E295" s="41"/>
      <c r="F295" s="41"/>
      <c r="G295" s="69"/>
      <c r="H295" s="41"/>
      <c r="I295" s="41"/>
      <c r="J295" s="70"/>
      <c r="K295" s="41"/>
      <c r="L295" s="50"/>
      <c r="M295" s="71"/>
      <c r="N295" s="50"/>
      <c r="O295" s="41"/>
      <c r="P295" s="50"/>
      <c r="Q295" s="50"/>
      <c r="R295" s="50"/>
      <c r="S295" s="41"/>
      <c r="T295" s="50"/>
      <c r="U295" s="41"/>
      <c r="V295" s="41"/>
      <c r="W295" s="70"/>
    </row>
    <row r="296" spans="1:23" x14ac:dyDescent="0.3">
      <c r="A296" s="15">
        <v>294</v>
      </c>
      <c r="B296" s="17"/>
      <c r="C296" s="42"/>
      <c r="D296" s="42"/>
      <c r="E296" s="42"/>
      <c r="F296" s="42"/>
      <c r="G296" s="72"/>
      <c r="H296" s="42"/>
      <c r="I296" s="42"/>
      <c r="J296" s="73"/>
      <c r="K296" s="42"/>
      <c r="L296" s="51"/>
      <c r="M296" s="74"/>
      <c r="N296" s="51"/>
      <c r="O296" s="42"/>
      <c r="P296" s="51"/>
      <c r="Q296" s="51"/>
      <c r="R296" s="51"/>
      <c r="S296" s="42"/>
      <c r="T296" s="51"/>
      <c r="U296" s="42"/>
      <c r="V296" s="42"/>
      <c r="W296" s="73"/>
    </row>
    <row r="297" spans="1:23" x14ac:dyDescent="0.3">
      <c r="A297" s="2">
        <v>295</v>
      </c>
      <c r="C297" s="41"/>
      <c r="D297" s="41"/>
      <c r="E297" s="41"/>
      <c r="F297" s="41"/>
      <c r="G297" s="69"/>
      <c r="H297" s="41"/>
      <c r="I297" s="41"/>
      <c r="J297" s="70"/>
      <c r="K297" s="41"/>
      <c r="L297" s="50"/>
      <c r="M297" s="71"/>
      <c r="N297" s="50"/>
      <c r="O297" s="41"/>
      <c r="P297" s="50"/>
      <c r="Q297" s="50"/>
      <c r="R297" s="50"/>
      <c r="S297" s="41"/>
      <c r="T297" s="50"/>
      <c r="U297" s="41"/>
      <c r="V297" s="41"/>
      <c r="W297" s="70"/>
    </row>
    <row r="298" spans="1:23" x14ac:dyDescent="0.3">
      <c r="A298" s="15">
        <v>296</v>
      </c>
      <c r="B298" s="17"/>
      <c r="C298" s="42"/>
      <c r="D298" s="42"/>
      <c r="E298" s="42"/>
      <c r="F298" s="42"/>
      <c r="G298" s="72"/>
      <c r="H298" s="42"/>
      <c r="I298" s="42"/>
      <c r="J298" s="73"/>
      <c r="K298" s="42"/>
      <c r="L298" s="51"/>
      <c r="M298" s="74"/>
      <c r="N298" s="51"/>
      <c r="O298" s="42"/>
      <c r="P298" s="51"/>
      <c r="Q298" s="51"/>
      <c r="R298" s="51"/>
      <c r="S298" s="42"/>
      <c r="T298" s="51"/>
      <c r="U298" s="42"/>
      <c r="V298" s="42"/>
      <c r="W298" s="73"/>
    </row>
    <row r="299" spans="1:23" x14ac:dyDescent="0.3">
      <c r="A299" s="2">
        <v>297</v>
      </c>
      <c r="C299" s="41"/>
      <c r="D299" s="41"/>
      <c r="E299" s="41"/>
      <c r="F299" s="41"/>
      <c r="G299" s="69"/>
      <c r="H299" s="41"/>
      <c r="I299" s="41"/>
      <c r="J299" s="70"/>
      <c r="K299" s="41"/>
      <c r="L299" s="50"/>
      <c r="M299" s="71"/>
      <c r="N299" s="50"/>
      <c r="O299" s="41"/>
      <c r="P299" s="50"/>
      <c r="Q299" s="50"/>
      <c r="R299" s="50"/>
      <c r="S299" s="41"/>
      <c r="T299" s="50"/>
      <c r="U299" s="41"/>
      <c r="V299" s="41"/>
      <c r="W299" s="70"/>
    </row>
    <row r="300" spans="1:23" x14ac:dyDescent="0.3">
      <c r="A300" s="15">
        <v>298</v>
      </c>
      <c r="B300" s="17"/>
      <c r="C300" s="42"/>
      <c r="D300" s="42"/>
      <c r="E300" s="42"/>
      <c r="F300" s="42"/>
      <c r="G300" s="72"/>
      <c r="H300" s="42"/>
      <c r="I300" s="42"/>
      <c r="J300" s="73"/>
      <c r="K300" s="42"/>
      <c r="L300" s="51"/>
      <c r="M300" s="74"/>
      <c r="N300" s="51"/>
      <c r="O300" s="42"/>
      <c r="P300" s="51"/>
      <c r="Q300" s="51"/>
      <c r="R300" s="51"/>
      <c r="S300" s="42"/>
      <c r="T300" s="51"/>
      <c r="U300" s="42"/>
      <c r="V300" s="42"/>
      <c r="W300" s="73"/>
    </row>
    <row r="301" spans="1:23" x14ac:dyDescent="0.3">
      <c r="A301" s="2">
        <v>299</v>
      </c>
      <c r="C301" s="41"/>
      <c r="D301" s="41"/>
      <c r="E301" s="41"/>
      <c r="F301" s="41"/>
      <c r="G301" s="69"/>
      <c r="H301" s="41"/>
      <c r="I301" s="41"/>
      <c r="J301" s="70"/>
      <c r="K301" s="41"/>
      <c r="L301" s="50"/>
      <c r="M301" s="71"/>
      <c r="N301" s="50"/>
      <c r="O301" s="41"/>
      <c r="P301" s="50"/>
      <c r="Q301" s="50"/>
      <c r="R301" s="50"/>
      <c r="S301" s="41"/>
      <c r="T301" s="50"/>
      <c r="U301" s="41"/>
      <c r="V301" s="41"/>
      <c r="W301" s="70"/>
    </row>
    <row r="302" spans="1:23" x14ac:dyDescent="0.3">
      <c r="A302" s="15">
        <v>300</v>
      </c>
      <c r="B302" s="17"/>
      <c r="C302" s="42"/>
      <c r="D302" s="42"/>
      <c r="E302" s="42"/>
      <c r="F302" s="42"/>
      <c r="G302" s="72"/>
      <c r="H302" s="42"/>
      <c r="I302" s="42"/>
      <c r="J302" s="73"/>
      <c r="K302" s="42"/>
      <c r="L302" s="51"/>
      <c r="M302" s="74"/>
      <c r="N302" s="51"/>
      <c r="O302" s="42"/>
      <c r="P302" s="51"/>
      <c r="Q302" s="51"/>
      <c r="R302" s="51"/>
      <c r="S302" s="42"/>
      <c r="T302" s="51"/>
      <c r="U302" s="42"/>
      <c r="V302" s="42"/>
      <c r="W302" s="73"/>
    </row>
    <row r="303" spans="1:23" x14ac:dyDescent="0.3">
      <c r="A303" s="2">
        <v>301</v>
      </c>
      <c r="C303" s="41"/>
      <c r="D303" s="41"/>
      <c r="E303" s="41"/>
      <c r="F303" s="41"/>
      <c r="G303" s="69"/>
      <c r="H303" s="41"/>
      <c r="I303" s="41"/>
      <c r="J303" s="70"/>
      <c r="K303" s="41"/>
      <c r="L303" s="50"/>
      <c r="M303" s="71"/>
      <c r="N303" s="50"/>
      <c r="O303" s="41"/>
      <c r="P303" s="50"/>
      <c r="Q303" s="50"/>
      <c r="R303" s="50"/>
      <c r="S303" s="41"/>
      <c r="T303" s="50"/>
      <c r="U303" s="41"/>
      <c r="V303" s="41"/>
      <c r="W303" s="70"/>
    </row>
    <row r="304" spans="1:23" x14ac:dyDescent="0.3">
      <c r="A304" s="15">
        <v>302</v>
      </c>
      <c r="B304" s="17"/>
      <c r="C304" s="42"/>
      <c r="D304" s="42"/>
      <c r="E304" s="42"/>
      <c r="F304" s="42"/>
      <c r="G304" s="72"/>
      <c r="H304" s="42"/>
      <c r="I304" s="42"/>
      <c r="J304" s="73"/>
      <c r="K304" s="42"/>
      <c r="L304" s="51"/>
      <c r="M304" s="74"/>
      <c r="N304" s="51"/>
      <c r="O304" s="42"/>
      <c r="P304" s="51"/>
      <c r="Q304" s="51"/>
      <c r="R304" s="51"/>
      <c r="S304" s="42"/>
      <c r="T304" s="51"/>
      <c r="U304" s="42"/>
      <c r="V304" s="42"/>
      <c r="W304" s="73"/>
    </row>
    <row r="305" spans="1:23" x14ac:dyDescent="0.3">
      <c r="A305" s="2">
        <v>303</v>
      </c>
      <c r="C305" s="41"/>
      <c r="D305" s="41"/>
      <c r="E305" s="41"/>
      <c r="F305" s="41"/>
      <c r="G305" s="69"/>
      <c r="H305" s="41"/>
      <c r="I305" s="41"/>
      <c r="J305" s="70"/>
      <c r="K305" s="41"/>
      <c r="L305" s="50"/>
      <c r="M305" s="71"/>
      <c r="N305" s="50"/>
      <c r="O305" s="41"/>
      <c r="P305" s="50"/>
      <c r="Q305" s="50"/>
      <c r="R305" s="50"/>
      <c r="S305" s="41"/>
      <c r="T305" s="50"/>
      <c r="U305" s="41"/>
      <c r="V305" s="41"/>
      <c r="W305" s="70"/>
    </row>
    <row r="306" spans="1:23" x14ac:dyDescent="0.3">
      <c r="A306" s="15">
        <v>304</v>
      </c>
      <c r="B306" s="17"/>
      <c r="C306" s="42"/>
      <c r="D306" s="42"/>
      <c r="E306" s="42"/>
      <c r="F306" s="42"/>
      <c r="G306" s="72"/>
      <c r="H306" s="42"/>
      <c r="I306" s="42"/>
      <c r="J306" s="73"/>
      <c r="K306" s="42"/>
      <c r="L306" s="51"/>
      <c r="M306" s="74"/>
      <c r="N306" s="51"/>
      <c r="O306" s="42"/>
      <c r="P306" s="51"/>
      <c r="Q306" s="51"/>
      <c r="R306" s="51"/>
      <c r="S306" s="42"/>
      <c r="T306" s="51"/>
      <c r="U306" s="42"/>
      <c r="V306" s="42"/>
      <c r="W306" s="73"/>
    </row>
    <row r="307" spans="1:23" x14ac:dyDescent="0.3">
      <c r="A307" s="2">
        <v>305</v>
      </c>
      <c r="C307" s="41"/>
      <c r="D307" s="41"/>
      <c r="E307" s="41"/>
      <c r="F307" s="41"/>
      <c r="G307" s="69"/>
      <c r="H307" s="41"/>
      <c r="I307" s="41"/>
      <c r="J307" s="70"/>
      <c r="K307" s="41"/>
      <c r="L307" s="50"/>
      <c r="M307" s="71"/>
      <c r="N307" s="50"/>
      <c r="O307" s="41"/>
      <c r="P307" s="50"/>
      <c r="Q307" s="50"/>
      <c r="R307" s="50"/>
      <c r="S307" s="41"/>
      <c r="T307" s="50"/>
      <c r="U307" s="41"/>
      <c r="V307" s="41"/>
      <c r="W307" s="70"/>
    </row>
    <row r="308" spans="1:23" x14ac:dyDescent="0.3">
      <c r="A308" s="15">
        <v>306</v>
      </c>
      <c r="B308" s="17"/>
      <c r="C308" s="42"/>
      <c r="D308" s="42"/>
      <c r="E308" s="42"/>
      <c r="F308" s="42"/>
      <c r="G308" s="72"/>
      <c r="H308" s="42"/>
      <c r="I308" s="42"/>
      <c r="J308" s="73"/>
      <c r="K308" s="42"/>
      <c r="L308" s="51"/>
      <c r="M308" s="74"/>
      <c r="N308" s="51"/>
      <c r="O308" s="42"/>
      <c r="P308" s="51"/>
      <c r="Q308" s="51"/>
      <c r="R308" s="51"/>
      <c r="S308" s="42"/>
      <c r="T308" s="51"/>
      <c r="U308" s="42"/>
      <c r="V308" s="42"/>
      <c r="W308" s="73"/>
    </row>
    <row r="309" spans="1:23" x14ac:dyDescent="0.3">
      <c r="A309" s="2">
        <v>307</v>
      </c>
      <c r="C309" s="41"/>
      <c r="D309" s="41"/>
      <c r="E309" s="41"/>
      <c r="F309" s="41"/>
      <c r="G309" s="69"/>
      <c r="H309" s="41"/>
      <c r="I309" s="41"/>
      <c r="J309" s="70"/>
      <c r="K309" s="41"/>
      <c r="L309" s="50"/>
      <c r="M309" s="71"/>
      <c r="N309" s="50"/>
      <c r="O309" s="41"/>
      <c r="P309" s="50"/>
      <c r="Q309" s="50"/>
      <c r="R309" s="50"/>
      <c r="S309" s="41"/>
      <c r="T309" s="50"/>
      <c r="U309" s="41"/>
      <c r="V309" s="41"/>
      <c r="W309" s="70"/>
    </row>
    <row r="310" spans="1:23" x14ac:dyDescent="0.3">
      <c r="A310" s="15">
        <v>308</v>
      </c>
      <c r="B310" s="17"/>
      <c r="C310" s="42"/>
      <c r="D310" s="42"/>
      <c r="E310" s="42"/>
      <c r="F310" s="42"/>
      <c r="G310" s="72"/>
      <c r="H310" s="42"/>
      <c r="I310" s="42"/>
      <c r="J310" s="73"/>
      <c r="K310" s="42"/>
      <c r="L310" s="51"/>
      <c r="M310" s="74"/>
      <c r="N310" s="51"/>
      <c r="O310" s="42"/>
      <c r="P310" s="51"/>
      <c r="Q310" s="51"/>
      <c r="R310" s="51"/>
      <c r="S310" s="42"/>
      <c r="T310" s="51"/>
      <c r="U310" s="42"/>
      <c r="V310" s="42"/>
      <c r="W310" s="73"/>
    </row>
    <row r="311" spans="1:23" x14ac:dyDescent="0.3">
      <c r="A311" s="2">
        <v>309</v>
      </c>
      <c r="C311" s="41"/>
      <c r="D311" s="41"/>
      <c r="E311" s="41"/>
      <c r="F311" s="41"/>
      <c r="G311" s="69"/>
      <c r="H311" s="41"/>
      <c r="I311" s="41"/>
      <c r="J311" s="70"/>
      <c r="K311" s="41"/>
      <c r="L311" s="50"/>
      <c r="M311" s="71"/>
      <c r="N311" s="50"/>
      <c r="O311" s="41"/>
      <c r="P311" s="50"/>
      <c r="Q311" s="50"/>
      <c r="R311" s="50"/>
      <c r="S311" s="41"/>
      <c r="T311" s="50"/>
      <c r="U311" s="41"/>
      <c r="V311" s="41"/>
      <c r="W311" s="70"/>
    </row>
    <row r="312" spans="1:23" x14ac:dyDescent="0.3">
      <c r="A312" s="15">
        <v>310</v>
      </c>
      <c r="B312" s="17"/>
      <c r="C312" s="42"/>
      <c r="D312" s="42"/>
      <c r="E312" s="42"/>
      <c r="F312" s="42"/>
      <c r="G312" s="72"/>
      <c r="H312" s="42"/>
      <c r="I312" s="42"/>
      <c r="J312" s="73"/>
      <c r="K312" s="42"/>
      <c r="L312" s="51"/>
      <c r="M312" s="74"/>
      <c r="N312" s="51"/>
      <c r="O312" s="42"/>
      <c r="P312" s="51"/>
      <c r="Q312" s="51"/>
      <c r="R312" s="51"/>
      <c r="S312" s="42"/>
      <c r="T312" s="51"/>
      <c r="U312" s="42"/>
      <c r="V312" s="42"/>
      <c r="W312" s="73"/>
    </row>
    <row r="313" spans="1:23" x14ac:dyDescent="0.3">
      <c r="A313" s="2">
        <v>311</v>
      </c>
      <c r="C313" s="41"/>
      <c r="D313" s="41"/>
      <c r="E313" s="41"/>
      <c r="F313" s="41"/>
      <c r="G313" s="69"/>
      <c r="H313" s="41"/>
      <c r="I313" s="41"/>
      <c r="J313" s="70"/>
      <c r="K313" s="41"/>
      <c r="L313" s="50"/>
      <c r="M313" s="71"/>
      <c r="N313" s="50"/>
      <c r="O313" s="41"/>
      <c r="P313" s="50"/>
      <c r="Q313" s="50"/>
      <c r="R313" s="50"/>
      <c r="S313" s="41"/>
      <c r="T313" s="50"/>
      <c r="U313" s="41"/>
      <c r="V313" s="41"/>
      <c r="W313" s="70"/>
    </row>
    <row r="314" spans="1:23" x14ac:dyDescent="0.3">
      <c r="A314" s="15">
        <v>312</v>
      </c>
      <c r="B314" s="17"/>
      <c r="C314" s="42"/>
      <c r="D314" s="42"/>
      <c r="E314" s="42"/>
      <c r="F314" s="42"/>
      <c r="G314" s="72"/>
      <c r="H314" s="42"/>
      <c r="I314" s="42"/>
      <c r="J314" s="73"/>
      <c r="K314" s="42"/>
      <c r="L314" s="51"/>
      <c r="M314" s="74"/>
      <c r="N314" s="51"/>
      <c r="O314" s="42"/>
      <c r="P314" s="51"/>
      <c r="Q314" s="51"/>
      <c r="R314" s="51"/>
      <c r="S314" s="42"/>
      <c r="T314" s="51"/>
      <c r="U314" s="42"/>
      <c r="V314" s="42"/>
      <c r="W314" s="73"/>
    </row>
    <row r="315" spans="1:23" x14ac:dyDescent="0.3">
      <c r="A315" s="2">
        <v>313</v>
      </c>
      <c r="C315" s="41"/>
      <c r="D315" s="41"/>
      <c r="E315" s="41"/>
      <c r="F315" s="41"/>
      <c r="G315" s="69"/>
      <c r="H315" s="41"/>
      <c r="I315" s="41"/>
      <c r="J315" s="70"/>
      <c r="K315" s="41"/>
      <c r="L315" s="50"/>
      <c r="M315" s="71"/>
      <c r="N315" s="50"/>
      <c r="O315" s="41"/>
      <c r="P315" s="50"/>
      <c r="Q315" s="50"/>
      <c r="R315" s="50"/>
      <c r="S315" s="41"/>
      <c r="T315" s="50"/>
      <c r="U315" s="41"/>
      <c r="V315" s="41"/>
      <c r="W315" s="70"/>
    </row>
    <row r="316" spans="1:23" x14ac:dyDescent="0.3">
      <c r="A316" s="15">
        <v>314</v>
      </c>
      <c r="B316" s="17"/>
      <c r="C316" s="42"/>
      <c r="D316" s="42"/>
      <c r="E316" s="42"/>
      <c r="F316" s="42"/>
      <c r="G316" s="72"/>
      <c r="H316" s="42"/>
      <c r="I316" s="42"/>
      <c r="J316" s="73"/>
      <c r="K316" s="42"/>
      <c r="L316" s="51"/>
      <c r="M316" s="74"/>
      <c r="N316" s="51"/>
      <c r="O316" s="42"/>
      <c r="P316" s="51"/>
      <c r="Q316" s="51"/>
      <c r="R316" s="51"/>
      <c r="S316" s="42"/>
      <c r="T316" s="51"/>
      <c r="U316" s="42"/>
      <c r="V316" s="42"/>
      <c r="W316" s="73"/>
    </row>
    <row r="317" spans="1:23" x14ac:dyDescent="0.3">
      <c r="A317" s="2">
        <v>315</v>
      </c>
      <c r="C317" s="41"/>
      <c r="D317" s="41"/>
      <c r="E317" s="41"/>
      <c r="F317" s="41"/>
      <c r="G317" s="69"/>
      <c r="H317" s="41"/>
      <c r="I317" s="41"/>
      <c r="J317" s="70"/>
      <c r="K317" s="41"/>
      <c r="L317" s="50"/>
      <c r="M317" s="71"/>
      <c r="N317" s="50"/>
      <c r="O317" s="41"/>
      <c r="P317" s="50"/>
      <c r="Q317" s="50"/>
      <c r="R317" s="50"/>
      <c r="S317" s="41"/>
      <c r="T317" s="50"/>
      <c r="U317" s="41"/>
      <c r="V317" s="41"/>
      <c r="W317" s="70"/>
    </row>
    <row r="318" spans="1:23" x14ac:dyDescent="0.3">
      <c r="A318" s="15">
        <v>316</v>
      </c>
      <c r="B318" s="17"/>
      <c r="C318" s="42"/>
      <c r="D318" s="42"/>
      <c r="E318" s="42"/>
      <c r="F318" s="42"/>
      <c r="G318" s="72"/>
      <c r="H318" s="42"/>
      <c r="I318" s="42"/>
      <c r="J318" s="73"/>
      <c r="K318" s="42"/>
      <c r="L318" s="51"/>
      <c r="M318" s="74"/>
      <c r="N318" s="51"/>
      <c r="O318" s="42"/>
      <c r="P318" s="51"/>
      <c r="Q318" s="51"/>
      <c r="R318" s="51"/>
      <c r="S318" s="42"/>
      <c r="T318" s="51"/>
      <c r="U318" s="42"/>
      <c r="V318" s="42"/>
      <c r="W318" s="73"/>
    </row>
    <row r="319" spans="1:23" x14ac:dyDescent="0.3">
      <c r="A319" s="2">
        <v>317</v>
      </c>
      <c r="C319" s="41"/>
      <c r="D319" s="41"/>
      <c r="E319" s="41"/>
      <c r="F319" s="41"/>
      <c r="G319" s="69"/>
      <c r="H319" s="41"/>
      <c r="I319" s="41"/>
      <c r="J319" s="70"/>
      <c r="K319" s="41"/>
      <c r="L319" s="50"/>
      <c r="M319" s="71"/>
      <c r="N319" s="50"/>
      <c r="O319" s="41"/>
      <c r="P319" s="50"/>
      <c r="Q319" s="50"/>
      <c r="R319" s="50"/>
      <c r="S319" s="41"/>
      <c r="T319" s="50"/>
      <c r="U319" s="41"/>
      <c r="V319" s="41"/>
      <c r="W319" s="70"/>
    </row>
    <row r="320" spans="1:23" x14ac:dyDescent="0.3">
      <c r="A320" s="15">
        <v>318</v>
      </c>
      <c r="B320" s="17"/>
      <c r="C320" s="42"/>
      <c r="D320" s="42"/>
      <c r="E320" s="42"/>
      <c r="F320" s="42"/>
      <c r="G320" s="72"/>
      <c r="H320" s="42"/>
      <c r="I320" s="42"/>
      <c r="J320" s="73"/>
      <c r="K320" s="42"/>
      <c r="L320" s="51"/>
      <c r="M320" s="74"/>
      <c r="N320" s="51"/>
      <c r="O320" s="42"/>
      <c r="P320" s="51"/>
      <c r="Q320" s="51"/>
      <c r="R320" s="51"/>
      <c r="S320" s="42"/>
      <c r="T320" s="51"/>
      <c r="U320" s="42"/>
      <c r="V320" s="42"/>
      <c r="W320" s="73"/>
    </row>
    <row r="321" spans="1:23" x14ac:dyDescent="0.3">
      <c r="A321" s="2">
        <v>319</v>
      </c>
      <c r="C321" s="41"/>
      <c r="D321" s="41"/>
      <c r="E321" s="41"/>
      <c r="F321" s="41"/>
      <c r="G321" s="69"/>
      <c r="H321" s="41"/>
      <c r="I321" s="41"/>
      <c r="J321" s="70"/>
      <c r="K321" s="41"/>
      <c r="L321" s="50"/>
      <c r="M321" s="71"/>
      <c r="N321" s="50"/>
      <c r="O321" s="41"/>
      <c r="P321" s="50"/>
      <c r="Q321" s="50"/>
      <c r="R321" s="50"/>
      <c r="S321" s="41"/>
      <c r="T321" s="50"/>
      <c r="U321" s="41"/>
      <c r="V321" s="41"/>
      <c r="W321" s="70"/>
    </row>
    <row r="322" spans="1:23" x14ac:dyDescent="0.3">
      <c r="A322" s="15">
        <v>320</v>
      </c>
      <c r="B322" s="17"/>
      <c r="C322" s="42"/>
      <c r="D322" s="42"/>
      <c r="E322" s="42"/>
      <c r="F322" s="42"/>
      <c r="G322" s="72"/>
      <c r="H322" s="42"/>
      <c r="I322" s="42"/>
      <c r="J322" s="73"/>
      <c r="K322" s="42"/>
      <c r="L322" s="51"/>
      <c r="M322" s="74"/>
      <c r="N322" s="51"/>
      <c r="O322" s="42"/>
      <c r="P322" s="51"/>
      <c r="Q322" s="51"/>
      <c r="R322" s="51"/>
      <c r="S322" s="42"/>
      <c r="T322" s="51"/>
      <c r="U322" s="42"/>
      <c r="V322" s="42"/>
      <c r="W322" s="73"/>
    </row>
    <row r="323" spans="1:23" x14ac:dyDescent="0.3">
      <c r="A323" s="2">
        <v>321</v>
      </c>
      <c r="C323" s="41"/>
      <c r="D323" s="41"/>
      <c r="E323" s="41"/>
      <c r="F323" s="41"/>
      <c r="G323" s="69"/>
      <c r="H323" s="41"/>
      <c r="I323" s="41"/>
      <c r="J323" s="70"/>
      <c r="K323" s="41"/>
      <c r="L323" s="50"/>
      <c r="M323" s="71"/>
      <c r="N323" s="50"/>
      <c r="O323" s="41"/>
      <c r="P323" s="50"/>
      <c r="Q323" s="50"/>
      <c r="R323" s="50"/>
      <c r="S323" s="41"/>
      <c r="T323" s="50"/>
      <c r="U323" s="41"/>
      <c r="V323" s="41"/>
      <c r="W323" s="70"/>
    </row>
    <row r="324" spans="1:23" x14ac:dyDescent="0.3">
      <c r="A324" s="15">
        <v>322</v>
      </c>
      <c r="B324" s="17"/>
      <c r="C324" s="42"/>
      <c r="D324" s="42"/>
      <c r="E324" s="42"/>
      <c r="F324" s="42"/>
      <c r="G324" s="72"/>
      <c r="H324" s="42"/>
      <c r="I324" s="42"/>
      <c r="J324" s="73"/>
      <c r="K324" s="42"/>
      <c r="L324" s="51"/>
      <c r="M324" s="74"/>
      <c r="N324" s="51"/>
      <c r="O324" s="42"/>
      <c r="P324" s="51"/>
      <c r="Q324" s="51"/>
      <c r="R324" s="51"/>
      <c r="S324" s="42"/>
      <c r="T324" s="51"/>
      <c r="U324" s="42"/>
      <c r="V324" s="42"/>
      <c r="W324" s="73"/>
    </row>
    <row r="325" spans="1:23" x14ac:dyDescent="0.3">
      <c r="A325" s="2">
        <v>323</v>
      </c>
      <c r="C325" s="41"/>
      <c r="D325" s="41"/>
      <c r="E325" s="41"/>
      <c r="F325" s="41"/>
      <c r="G325" s="69"/>
      <c r="H325" s="41"/>
      <c r="I325" s="41"/>
      <c r="J325" s="70"/>
      <c r="K325" s="41"/>
      <c r="L325" s="50"/>
      <c r="M325" s="71"/>
      <c r="N325" s="50"/>
      <c r="O325" s="41"/>
      <c r="P325" s="50"/>
      <c r="Q325" s="50"/>
      <c r="R325" s="50"/>
      <c r="S325" s="41"/>
      <c r="T325" s="50"/>
      <c r="U325" s="41"/>
      <c r="V325" s="41"/>
      <c r="W325" s="70"/>
    </row>
    <row r="326" spans="1:23" x14ac:dyDescent="0.3">
      <c r="A326" s="15">
        <v>324</v>
      </c>
      <c r="B326" s="17"/>
      <c r="C326" s="42"/>
      <c r="D326" s="42"/>
      <c r="E326" s="42"/>
      <c r="F326" s="42"/>
      <c r="G326" s="72"/>
      <c r="H326" s="42"/>
      <c r="I326" s="42"/>
      <c r="J326" s="73"/>
      <c r="K326" s="42"/>
      <c r="L326" s="51"/>
      <c r="M326" s="74"/>
      <c r="N326" s="51"/>
      <c r="O326" s="42"/>
      <c r="P326" s="51"/>
      <c r="Q326" s="51"/>
      <c r="R326" s="51"/>
      <c r="S326" s="42"/>
      <c r="T326" s="51"/>
      <c r="U326" s="42"/>
      <c r="V326" s="42"/>
      <c r="W326" s="73"/>
    </row>
    <row r="327" spans="1:23" x14ac:dyDescent="0.3">
      <c r="A327" s="2">
        <v>325</v>
      </c>
      <c r="C327" s="41"/>
      <c r="D327" s="41"/>
      <c r="E327" s="41"/>
      <c r="F327" s="41"/>
      <c r="G327" s="69"/>
      <c r="H327" s="41"/>
      <c r="I327" s="41"/>
      <c r="J327" s="70"/>
      <c r="K327" s="41"/>
      <c r="L327" s="50"/>
      <c r="M327" s="71"/>
      <c r="N327" s="50"/>
      <c r="O327" s="41"/>
      <c r="P327" s="50"/>
      <c r="Q327" s="50"/>
      <c r="R327" s="50"/>
      <c r="S327" s="41"/>
      <c r="T327" s="50"/>
      <c r="U327" s="41"/>
      <c r="V327" s="41"/>
      <c r="W327" s="70"/>
    </row>
    <row r="328" spans="1:23" x14ac:dyDescent="0.3">
      <c r="A328" s="15">
        <v>326</v>
      </c>
      <c r="B328" s="17"/>
      <c r="C328" s="42"/>
      <c r="D328" s="42"/>
      <c r="E328" s="42"/>
      <c r="F328" s="42"/>
      <c r="G328" s="72"/>
      <c r="H328" s="42"/>
      <c r="I328" s="42"/>
      <c r="J328" s="73"/>
      <c r="K328" s="42"/>
      <c r="L328" s="51"/>
      <c r="M328" s="74"/>
      <c r="N328" s="51"/>
      <c r="O328" s="42"/>
      <c r="P328" s="51"/>
      <c r="Q328" s="51"/>
      <c r="R328" s="51"/>
      <c r="S328" s="42"/>
      <c r="T328" s="51"/>
      <c r="U328" s="42"/>
      <c r="V328" s="42"/>
      <c r="W328" s="73"/>
    </row>
    <row r="329" spans="1:23" x14ac:dyDescent="0.3">
      <c r="A329" s="2">
        <v>327</v>
      </c>
      <c r="C329" s="41"/>
      <c r="D329" s="41"/>
      <c r="E329" s="41"/>
      <c r="F329" s="41"/>
      <c r="G329" s="69"/>
      <c r="H329" s="41"/>
      <c r="I329" s="41"/>
      <c r="J329" s="70"/>
      <c r="K329" s="41"/>
      <c r="L329" s="50"/>
      <c r="M329" s="71"/>
      <c r="N329" s="50"/>
      <c r="O329" s="41"/>
      <c r="P329" s="50"/>
      <c r="Q329" s="50"/>
      <c r="R329" s="50"/>
      <c r="S329" s="41"/>
      <c r="T329" s="50"/>
      <c r="U329" s="41"/>
      <c r="V329" s="41"/>
      <c r="W329" s="70"/>
    </row>
    <row r="330" spans="1:23" x14ac:dyDescent="0.3">
      <c r="A330" s="15">
        <v>328</v>
      </c>
      <c r="B330" s="17"/>
      <c r="C330" s="42"/>
      <c r="D330" s="42"/>
      <c r="E330" s="42"/>
      <c r="F330" s="42"/>
      <c r="G330" s="72"/>
      <c r="H330" s="42"/>
      <c r="I330" s="42"/>
      <c r="J330" s="73"/>
      <c r="K330" s="42"/>
      <c r="L330" s="51"/>
      <c r="M330" s="74"/>
      <c r="N330" s="51"/>
      <c r="O330" s="42"/>
      <c r="P330" s="51"/>
      <c r="Q330" s="51"/>
      <c r="R330" s="51"/>
      <c r="S330" s="42"/>
      <c r="T330" s="51"/>
      <c r="U330" s="42"/>
      <c r="V330" s="42"/>
      <c r="W330" s="73"/>
    </row>
    <row r="331" spans="1:23" x14ac:dyDescent="0.3">
      <c r="A331" s="2">
        <v>329</v>
      </c>
      <c r="C331" s="41"/>
      <c r="D331" s="41"/>
      <c r="E331" s="41"/>
      <c r="F331" s="41"/>
      <c r="G331" s="69"/>
      <c r="H331" s="41"/>
      <c r="I331" s="41"/>
      <c r="J331" s="70"/>
      <c r="K331" s="41"/>
      <c r="L331" s="50"/>
      <c r="M331" s="71"/>
      <c r="N331" s="50"/>
      <c r="O331" s="41"/>
      <c r="P331" s="50"/>
      <c r="Q331" s="50"/>
      <c r="R331" s="50"/>
      <c r="S331" s="41"/>
      <c r="T331" s="50"/>
      <c r="U331" s="41"/>
      <c r="V331" s="41"/>
      <c r="W331" s="70"/>
    </row>
    <row r="332" spans="1:23" x14ac:dyDescent="0.3">
      <c r="A332" s="15">
        <v>330</v>
      </c>
      <c r="B332" s="17"/>
      <c r="C332" s="42"/>
      <c r="D332" s="42"/>
      <c r="E332" s="42"/>
      <c r="F332" s="42"/>
      <c r="G332" s="72"/>
      <c r="H332" s="42"/>
      <c r="I332" s="42"/>
      <c r="J332" s="73"/>
      <c r="K332" s="42"/>
      <c r="L332" s="51"/>
      <c r="M332" s="74"/>
      <c r="N332" s="51"/>
      <c r="O332" s="42"/>
      <c r="P332" s="51"/>
      <c r="Q332" s="51"/>
      <c r="R332" s="51"/>
      <c r="S332" s="42"/>
      <c r="T332" s="51"/>
      <c r="U332" s="42"/>
      <c r="V332" s="42"/>
      <c r="W332" s="73"/>
    </row>
    <row r="333" spans="1:23" x14ac:dyDescent="0.3">
      <c r="A333" s="2">
        <v>331</v>
      </c>
      <c r="C333" s="41"/>
      <c r="D333" s="41"/>
      <c r="E333" s="41"/>
      <c r="F333" s="41"/>
      <c r="G333" s="69"/>
      <c r="H333" s="41"/>
      <c r="I333" s="41"/>
      <c r="J333" s="70"/>
      <c r="K333" s="41"/>
      <c r="L333" s="50"/>
      <c r="M333" s="71"/>
      <c r="N333" s="50"/>
      <c r="O333" s="41"/>
      <c r="P333" s="50"/>
      <c r="Q333" s="50"/>
      <c r="R333" s="50"/>
      <c r="S333" s="41"/>
      <c r="T333" s="50"/>
      <c r="U333" s="41"/>
      <c r="V333" s="41"/>
      <c r="W333" s="70"/>
    </row>
    <row r="334" spans="1:23" x14ac:dyDescent="0.3">
      <c r="A334" s="15">
        <v>332</v>
      </c>
      <c r="B334" s="17"/>
      <c r="C334" s="42"/>
      <c r="D334" s="42"/>
      <c r="E334" s="42"/>
      <c r="F334" s="42"/>
      <c r="G334" s="72"/>
      <c r="H334" s="42"/>
      <c r="I334" s="42"/>
      <c r="J334" s="73"/>
      <c r="K334" s="42"/>
      <c r="L334" s="51"/>
      <c r="M334" s="74"/>
      <c r="N334" s="51"/>
      <c r="O334" s="42"/>
      <c r="P334" s="51"/>
      <c r="Q334" s="51"/>
      <c r="R334" s="51"/>
      <c r="S334" s="42"/>
      <c r="T334" s="51"/>
      <c r="U334" s="42"/>
      <c r="V334" s="42"/>
      <c r="W334" s="73"/>
    </row>
    <row r="335" spans="1:23" x14ac:dyDescent="0.3">
      <c r="A335" s="2">
        <v>333</v>
      </c>
      <c r="C335" s="41"/>
      <c r="D335" s="41"/>
      <c r="E335" s="41"/>
      <c r="F335" s="41"/>
      <c r="G335" s="69"/>
      <c r="H335" s="41"/>
      <c r="I335" s="41"/>
      <c r="J335" s="70"/>
      <c r="K335" s="41"/>
      <c r="L335" s="50"/>
      <c r="M335" s="71"/>
      <c r="N335" s="50"/>
      <c r="O335" s="41"/>
      <c r="P335" s="50"/>
      <c r="Q335" s="50"/>
      <c r="R335" s="50"/>
      <c r="S335" s="41"/>
      <c r="T335" s="50"/>
      <c r="U335" s="41"/>
      <c r="V335" s="41"/>
      <c r="W335" s="70"/>
    </row>
    <row r="336" spans="1:23" x14ac:dyDescent="0.3">
      <c r="A336" s="15">
        <v>334</v>
      </c>
      <c r="B336" s="17"/>
      <c r="C336" s="42"/>
      <c r="D336" s="42"/>
      <c r="E336" s="42"/>
      <c r="F336" s="42"/>
      <c r="G336" s="72"/>
      <c r="H336" s="42"/>
      <c r="I336" s="42"/>
      <c r="J336" s="73"/>
      <c r="K336" s="42"/>
      <c r="L336" s="51"/>
      <c r="M336" s="74"/>
      <c r="N336" s="51"/>
      <c r="O336" s="42"/>
      <c r="P336" s="51"/>
      <c r="Q336" s="51"/>
      <c r="R336" s="51"/>
      <c r="S336" s="42"/>
      <c r="T336" s="51"/>
      <c r="U336" s="42"/>
      <c r="V336" s="42"/>
      <c r="W336" s="73"/>
    </row>
    <row r="337" spans="1:23" x14ac:dyDescent="0.3">
      <c r="A337" s="2">
        <v>335</v>
      </c>
      <c r="C337" s="41"/>
      <c r="D337" s="41"/>
      <c r="E337" s="41"/>
      <c r="F337" s="41"/>
      <c r="G337" s="69"/>
      <c r="H337" s="41"/>
      <c r="I337" s="41"/>
      <c r="J337" s="70"/>
      <c r="K337" s="41"/>
      <c r="L337" s="50"/>
      <c r="M337" s="71"/>
      <c r="N337" s="50"/>
      <c r="O337" s="41"/>
      <c r="P337" s="50"/>
      <c r="Q337" s="50"/>
      <c r="R337" s="50"/>
      <c r="S337" s="41"/>
      <c r="T337" s="50"/>
      <c r="U337" s="41"/>
      <c r="V337" s="41"/>
      <c r="W337" s="70"/>
    </row>
    <row r="338" spans="1:23" x14ac:dyDescent="0.3">
      <c r="A338" s="15">
        <v>336</v>
      </c>
      <c r="B338" s="17"/>
      <c r="C338" s="42"/>
      <c r="D338" s="42"/>
      <c r="E338" s="42"/>
      <c r="F338" s="42"/>
      <c r="G338" s="72"/>
      <c r="H338" s="42"/>
      <c r="I338" s="42"/>
      <c r="J338" s="73"/>
      <c r="K338" s="42"/>
      <c r="L338" s="51"/>
      <c r="M338" s="74"/>
      <c r="N338" s="51"/>
      <c r="O338" s="42"/>
      <c r="P338" s="51"/>
      <c r="Q338" s="51"/>
      <c r="R338" s="51"/>
      <c r="S338" s="42"/>
      <c r="T338" s="51"/>
      <c r="U338" s="42"/>
      <c r="V338" s="42"/>
      <c r="W338" s="73"/>
    </row>
    <row r="339" spans="1:23" x14ac:dyDescent="0.3">
      <c r="A339" s="2">
        <v>337</v>
      </c>
      <c r="C339" s="41"/>
      <c r="D339" s="41"/>
      <c r="E339" s="41"/>
      <c r="F339" s="41"/>
      <c r="G339" s="69"/>
      <c r="H339" s="41"/>
      <c r="I339" s="41"/>
      <c r="J339" s="70"/>
      <c r="K339" s="41"/>
      <c r="L339" s="50"/>
      <c r="M339" s="71"/>
      <c r="N339" s="50"/>
      <c r="O339" s="41"/>
      <c r="P339" s="50"/>
      <c r="Q339" s="50"/>
      <c r="R339" s="50"/>
      <c r="S339" s="41"/>
      <c r="T339" s="50"/>
      <c r="U339" s="41"/>
      <c r="V339" s="41"/>
      <c r="W339" s="70"/>
    </row>
    <row r="340" spans="1:23" x14ac:dyDescent="0.3">
      <c r="A340" s="15">
        <v>338</v>
      </c>
      <c r="B340" s="17"/>
      <c r="C340" s="42"/>
      <c r="D340" s="42"/>
      <c r="E340" s="42"/>
      <c r="F340" s="42"/>
      <c r="G340" s="72"/>
      <c r="H340" s="42"/>
      <c r="I340" s="42"/>
      <c r="J340" s="73"/>
      <c r="K340" s="42"/>
      <c r="L340" s="51"/>
      <c r="M340" s="74"/>
      <c r="N340" s="51"/>
      <c r="O340" s="42"/>
      <c r="P340" s="51"/>
      <c r="Q340" s="51"/>
      <c r="R340" s="51"/>
      <c r="S340" s="42"/>
      <c r="T340" s="51"/>
      <c r="U340" s="42"/>
      <c r="V340" s="42"/>
      <c r="W340" s="73"/>
    </row>
    <row r="341" spans="1:23" x14ac:dyDescent="0.3">
      <c r="A341" s="2">
        <v>339</v>
      </c>
      <c r="C341" s="41"/>
      <c r="D341" s="41"/>
      <c r="E341" s="41"/>
      <c r="F341" s="41"/>
      <c r="G341" s="69"/>
      <c r="H341" s="41"/>
      <c r="I341" s="41"/>
      <c r="J341" s="70"/>
      <c r="K341" s="41"/>
      <c r="L341" s="50"/>
      <c r="M341" s="71"/>
      <c r="N341" s="50"/>
      <c r="O341" s="41"/>
      <c r="P341" s="50"/>
      <c r="Q341" s="50"/>
      <c r="R341" s="50"/>
      <c r="S341" s="41"/>
      <c r="T341" s="50"/>
      <c r="U341" s="41"/>
      <c r="V341" s="41"/>
      <c r="W341" s="70"/>
    </row>
    <row r="342" spans="1:23" x14ac:dyDescent="0.3">
      <c r="A342" s="15">
        <v>340</v>
      </c>
      <c r="B342" s="17"/>
      <c r="C342" s="42"/>
      <c r="D342" s="42"/>
      <c r="E342" s="42"/>
      <c r="F342" s="42"/>
      <c r="G342" s="72"/>
      <c r="H342" s="42"/>
      <c r="I342" s="42"/>
      <c r="J342" s="73"/>
      <c r="K342" s="42"/>
      <c r="L342" s="51"/>
      <c r="M342" s="74"/>
      <c r="N342" s="51"/>
      <c r="O342" s="42"/>
      <c r="P342" s="51"/>
      <c r="Q342" s="51"/>
      <c r="R342" s="51"/>
      <c r="S342" s="42"/>
      <c r="T342" s="51"/>
      <c r="U342" s="42"/>
      <c r="V342" s="42"/>
      <c r="W342" s="73"/>
    </row>
    <row r="343" spans="1:23" x14ac:dyDescent="0.3">
      <c r="A343" s="2">
        <v>341</v>
      </c>
      <c r="C343" s="41"/>
      <c r="D343" s="41"/>
      <c r="E343" s="41"/>
      <c r="F343" s="41"/>
      <c r="G343" s="69"/>
      <c r="H343" s="41"/>
      <c r="I343" s="41"/>
      <c r="J343" s="70"/>
      <c r="K343" s="41"/>
      <c r="L343" s="50"/>
      <c r="M343" s="71"/>
      <c r="N343" s="50"/>
      <c r="O343" s="41"/>
      <c r="P343" s="50"/>
      <c r="Q343" s="50"/>
      <c r="R343" s="50"/>
      <c r="S343" s="41"/>
      <c r="T343" s="50"/>
      <c r="U343" s="41"/>
      <c r="V343" s="41"/>
      <c r="W343" s="70"/>
    </row>
    <row r="344" spans="1:23" x14ac:dyDescent="0.3">
      <c r="A344" s="15">
        <v>342</v>
      </c>
      <c r="B344" s="17"/>
      <c r="C344" s="42"/>
      <c r="D344" s="42"/>
      <c r="E344" s="42"/>
      <c r="F344" s="42"/>
      <c r="G344" s="72"/>
      <c r="H344" s="42"/>
      <c r="I344" s="42"/>
      <c r="J344" s="73"/>
      <c r="K344" s="42"/>
      <c r="L344" s="51"/>
      <c r="M344" s="74"/>
      <c r="N344" s="51"/>
      <c r="O344" s="42"/>
      <c r="P344" s="51"/>
      <c r="Q344" s="51"/>
      <c r="R344" s="51"/>
      <c r="S344" s="42"/>
      <c r="T344" s="51"/>
      <c r="U344" s="42"/>
      <c r="V344" s="42"/>
      <c r="W344" s="73"/>
    </row>
    <row r="345" spans="1:23" x14ac:dyDescent="0.3">
      <c r="A345" s="2">
        <v>343</v>
      </c>
      <c r="C345" s="41"/>
      <c r="D345" s="41"/>
      <c r="E345" s="41"/>
      <c r="F345" s="41"/>
      <c r="G345" s="69"/>
      <c r="H345" s="41"/>
      <c r="I345" s="41"/>
      <c r="J345" s="70"/>
      <c r="K345" s="41"/>
      <c r="L345" s="50"/>
      <c r="M345" s="71"/>
      <c r="N345" s="50"/>
      <c r="O345" s="41"/>
      <c r="P345" s="50"/>
      <c r="Q345" s="50"/>
      <c r="R345" s="50"/>
      <c r="S345" s="41"/>
      <c r="T345" s="50"/>
      <c r="U345" s="41"/>
      <c r="V345" s="41"/>
      <c r="W345" s="70"/>
    </row>
    <row r="346" spans="1:23" x14ac:dyDescent="0.3">
      <c r="A346" s="15">
        <v>344</v>
      </c>
      <c r="B346" s="17"/>
      <c r="C346" s="42"/>
      <c r="D346" s="42"/>
      <c r="E346" s="42"/>
      <c r="F346" s="42"/>
      <c r="G346" s="72"/>
      <c r="H346" s="42"/>
      <c r="I346" s="42"/>
      <c r="J346" s="73"/>
      <c r="K346" s="42"/>
      <c r="L346" s="51"/>
      <c r="M346" s="74"/>
      <c r="N346" s="51"/>
      <c r="O346" s="42"/>
      <c r="P346" s="51"/>
      <c r="Q346" s="51"/>
      <c r="R346" s="51"/>
      <c r="S346" s="42"/>
      <c r="T346" s="51"/>
      <c r="U346" s="42"/>
      <c r="V346" s="42"/>
      <c r="W346" s="73"/>
    </row>
    <row r="347" spans="1:23" x14ac:dyDescent="0.3">
      <c r="A347" s="2">
        <v>345</v>
      </c>
      <c r="C347" s="41"/>
      <c r="D347" s="41"/>
      <c r="E347" s="41"/>
      <c r="F347" s="41"/>
      <c r="G347" s="69"/>
      <c r="H347" s="41"/>
      <c r="I347" s="41"/>
      <c r="J347" s="70"/>
      <c r="K347" s="41"/>
      <c r="L347" s="50"/>
      <c r="M347" s="71"/>
      <c r="N347" s="50"/>
      <c r="O347" s="41"/>
      <c r="P347" s="50"/>
      <c r="Q347" s="50"/>
      <c r="R347" s="50"/>
      <c r="S347" s="41"/>
      <c r="T347" s="50"/>
      <c r="U347" s="41"/>
      <c r="V347" s="41"/>
      <c r="W347" s="70"/>
    </row>
    <row r="348" spans="1:23" x14ac:dyDescent="0.3">
      <c r="A348" s="15">
        <v>346</v>
      </c>
      <c r="B348" s="17"/>
      <c r="C348" s="42"/>
      <c r="D348" s="42"/>
      <c r="E348" s="42"/>
      <c r="F348" s="42"/>
      <c r="G348" s="72"/>
      <c r="H348" s="42"/>
      <c r="I348" s="42"/>
      <c r="J348" s="73"/>
      <c r="K348" s="42"/>
      <c r="L348" s="51"/>
      <c r="M348" s="74"/>
      <c r="N348" s="51"/>
      <c r="O348" s="42"/>
      <c r="P348" s="51"/>
      <c r="Q348" s="51"/>
      <c r="R348" s="51"/>
      <c r="S348" s="42"/>
      <c r="T348" s="51"/>
      <c r="U348" s="42"/>
      <c r="V348" s="42"/>
      <c r="W348" s="73"/>
    </row>
    <row r="349" spans="1:23" x14ac:dyDescent="0.3">
      <c r="A349" s="2">
        <v>347</v>
      </c>
      <c r="C349" s="41"/>
      <c r="D349" s="41"/>
      <c r="E349" s="41"/>
      <c r="F349" s="41"/>
      <c r="G349" s="69"/>
      <c r="H349" s="41"/>
      <c r="I349" s="41"/>
      <c r="J349" s="70"/>
      <c r="K349" s="41"/>
      <c r="L349" s="50"/>
      <c r="M349" s="71"/>
      <c r="N349" s="50"/>
      <c r="O349" s="41"/>
      <c r="P349" s="50"/>
      <c r="Q349" s="50"/>
      <c r="R349" s="50"/>
      <c r="S349" s="41"/>
      <c r="T349" s="50"/>
      <c r="U349" s="41"/>
      <c r="V349" s="41"/>
      <c r="W349" s="70"/>
    </row>
    <row r="350" spans="1:23" x14ac:dyDescent="0.3">
      <c r="A350" s="15">
        <v>348</v>
      </c>
      <c r="B350" s="17"/>
      <c r="C350" s="42"/>
      <c r="D350" s="42"/>
      <c r="E350" s="42"/>
      <c r="F350" s="42"/>
      <c r="G350" s="72"/>
      <c r="H350" s="42"/>
      <c r="I350" s="42"/>
      <c r="J350" s="73"/>
      <c r="K350" s="42"/>
      <c r="L350" s="51"/>
      <c r="M350" s="74"/>
      <c r="N350" s="51"/>
      <c r="O350" s="42"/>
      <c r="P350" s="51"/>
      <c r="Q350" s="51"/>
      <c r="R350" s="51"/>
      <c r="S350" s="42"/>
      <c r="T350" s="51"/>
      <c r="U350" s="42"/>
      <c r="V350" s="42"/>
      <c r="W350" s="73"/>
    </row>
    <row r="351" spans="1:23" x14ac:dyDescent="0.3">
      <c r="A351" s="2">
        <v>349</v>
      </c>
      <c r="C351" s="41"/>
      <c r="D351" s="41"/>
      <c r="E351" s="41"/>
      <c r="F351" s="41"/>
      <c r="G351" s="69"/>
      <c r="H351" s="41"/>
      <c r="I351" s="41"/>
      <c r="J351" s="70"/>
      <c r="K351" s="41"/>
      <c r="L351" s="50"/>
      <c r="M351" s="71"/>
      <c r="N351" s="50"/>
      <c r="O351" s="41"/>
      <c r="P351" s="50"/>
      <c r="Q351" s="50"/>
      <c r="R351" s="50"/>
      <c r="S351" s="41"/>
      <c r="T351" s="50"/>
      <c r="U351" s="41"/>
      <c r="V351" s="41"/>
      <c r="W351" s="70"/>
    </row>
    <row r="352" spans="1:23" x14ac:dyDescent="0.3">
      <c r="A352" s="15">
        <v>350</v>
      </c>
      <c r="B352" s="17"/>
      <c r="C352" s="42"/>
      <c r="D352" s="42"/>
      <c r="E352" s="42"/>
      <c r="F352" s="42"/>
      <c r="G352" s="72"/>
      <c r="H352" s="42"/>
      <c r="I352" s="42"/>
      <c r="J352" s="73"/>
      <c r="K352" s="42"/>
      <c r="L352" s="51"/>
      <c r="M352" s="74"/>
      <c r="N352" s="51"/>
      <c r="O352" s="42"/>
      <c r="P352" s="51"/>
      <c r="Q352" s="51"/>
      <c r="R352" s="51"/>
      <c r="S352" s="42"/>
      <c r="T352" s="51"/>
      <c r="U352" s="42"/>
      <c r="V352" s="42"/>
      <c r="W352" s="73"/>
    </row>
    <row r="353" spans="1:23" x14ac:dyDescent="0.3">
      <c r="A353" s="2">
        <v>351</v>
      </c>
      <c r="C353" s="41"/>
      <c r="D353" s="41"/>
      <c r="E353" s="41"/>
      <c r="F353" s="41"/>
      <c r="G353" s="69"/>
      <c r="H353" s="41"/>
      <c r="I353" s="41"/>
      <c r="J353" s="70"/>
      <c r="K353" s="41"/>
      <c r="L353" s="50"/>
      <c r="M353" s="71"/>
      <c r="N353" s="50"/>
      <c r="O353" s="41"/>
      <c r="P353" s="50"/>
      <c r="Q353" s="50"/>
      <c r="R353" s="50"/>
      <c r="S353" s="41"/>
      <c r="T353" s="50"/>
      <c r="U353" s="41"/>
      <c r="V353" s="41"/>
      <c r="W353" s="70"/>
    </row>
    <row r="354" spans="1:23" x14ac:dyDescent="0.3">
      <c r="A354" s="15">
        <v>352</v>
      </c>
      <c r="B354" s="17"/>
      <c r="C354" s="42"/>
      <c r="D354" s="42"/>
      <c r="E354" s="42"/>
      <c r="F354" s="42"/>
      <c r="G354" s="72"/>
      <c r="H354" s="42"/>
      <c r="I354" s="42"/>
      <c r="J354" s="73"/>
      <c r="K354" s="42"/>
      <c r="L354" s="51"/>
      <c r="M354" s="74"/>
      <c r="N354" s="51"/>
      <c r="O354" s="42"/>
      <c r="P354" s="51"/>
      <c r="Q354" s="51"/>
      <c r="R354" s="51"/>
      <c r="S354" s="42"/>
      <c r="T354" s="51"/>
      <c r="U354" s="42"/>
      <c r="V354" s="42"/>
      <c r="W354" s="73"/>
    </row>
    <row r="355" spans="1:23" x14ac:dyDescent="0.3">
      <c r="A355" s="2">
        <v>353</v>
      </c>
      <c r="C355" s="41"/>
      <c r="D355" s="41"/>
      <c r="E355" s="41"/>
      <c r="F355" s="41"/>
      <c r="G355" s="69"/>
      <c r="H355" s="41"/>
      <c r="I355" s="41"/>
      <c r="J355" s="70"/>
      <c r="K355" s="41"/>
      <c r="L355" s="50"/>
      <c r="M355" s="71"/>
      <c r="N355" s="50"/>
      <c r="O355" s="41"/>
      <c r="P355" s="50"/>
      <c r="Q355" s="50"/>
      <c r="R355" s="50"/>
      <c r="S355" s="41"/>
      <c r="T355" s="50"/>
      <c r="U355" s="41"/>
      <c r="V355" s="41"/>
      <c r="W355" s="70"/>
    </row>
    <row r="356" spans="1:23" x14ac:dyDescent="0.3">
      <c r="A356" s="15">
        <v>354</v>
      </c>
      <c r="B356" s="17"/>
      <c r="C356" s="42"/>
      <c r="D356" s="42"/>
      <c r="E356" s="42"/>
      <c r="F356" s="42"/>
      <c r="G356" s="72"/>
      <c r="H356" s="42"/>
      <c r="I356" s="42"/>
      <c r="J356" s="73"/>
      <c r="K356" s="42"/>
      <c r="L356" s="51"/>
      <c r="M356" s="74"/>
      <c r="N356" s="51"/>
      <c r="O356" s="42"/>
      <c r="P356" s="51"/>
      <c r="Q356" s="51"/>
      <c r="R356" s="51"/>
      <c r="S356" s="42"/>
      <c r="T356" s="51"/>
      <c r="U356" s="42"/>
      <c r="V356" s="42"/>
      <c r="W356" s="73"/>
    </row>
    <row r="357" spans="1:23" x14ac:dyDescent="0.3">
      <c r="A357" s="2">
        <v>355</v>
      </c>
      <c r="C357" s="41"/>
      <c r="D357" s="41"/>
      <c r="E357" s="41"/>
      <c r="F357" s="41"/>
      <c r="G357" s="69"/>
      <c r="H357" s="41"/>
      <c r="I357" s="41"/>
      <c r="J357" s="70"/>
      <c r="K357" s="41"/>
      <c r="L357" s="50"/>
      <c r="M357" s="71"/>
      <c r="N357" s="50"/>
      <c r="O357" s="41"/>
      <c r="P357" s="50"/>
      <c r="Q357" s="50"/>
      <c r="R357" s="50"/>
      <c r="S357" s="41"/>
      <c r="T357" s="50"/>
      <c r="U357" s="41"/>
      <c r="V357" s="41"/>
      <c r="W357" s="70"/>
    </row>
    <row r="358" spans="1:23" x14ac:dyDescent="0.3">
      <c r="A358" s="15">
        <v>356</v>
      </c>
      <c r="B358" s="17"/>
      <c r="C358" s="42"/>
      <c r="D358" s="42"/>
      <c r="E358" s="42"/>
      <c r="F358" s="42"/>
      <c r="G358" s="72"/>
      <c r="H358" s="42"/>
      <c r="I358" s="42"/>
      <c r="J358" s="73"/>
      <c r="K358" s="42"/>
      <c r="L358" s="51"/>
      <c r="M358" s="74"/>
      <c r="N358" s="51"/>
      <c r="O358" s="42"/>
      <c r="P358" s="51"/>
      <c r="Q358" s="51"/>
      <c r="R358" s="51"/>
      <c r="S358" s="42"/>
      <c r="T358" s="51"/>
      <c r="U358" s="42"/>
      <c r="V358" s="42"/>
      <c r="W358" s="73"/>
    </row>
    <row r="359" spans="1:23" x14ac:dyDescent="0.3">
      <c r="A359" s="2">
        <v>357</v>
      </c>
      <c r="C359" s="41"/>
      <c r="D359" s="41"/>
      <c r="E359" s="41"/>
      <c r="F359" s="41"/>
      <c r="G359" s="69"/>
      <c r="H359" s="41"/>
      <c r="I359" s="41"/>
      <c r="J359" s="70"/>
      <c r="K359" s="41"/>
      <c r="L359" s="50"/>
      <c r="M359" s="71"/>
      <c r="N359" s="50"/>
      <c r="O359" s="41"/>
      <c r="P359" s="50"/>
      <c r="Q359" s="50"/>
      <c r="R359" s="50"/>
      <c r="S359" s="41"/>
      <c r="T359" s="50"/>
      <c r="U359" s="41"/>
      <c r="V359" s="41"/>
      <c r="W359" s="70"/>
    </row>
    <row r="360" spans="1:23" x14ac:dyDescent="0.3">
      <c r="A360" s="15">
        <v>358</v>
      </c>
      <c r="B360" s="17"/>
      <c r="C360" s="42"/>
      <c r="D360" s="42"/>
      <c r="E360" s="42"/>
      <c r="F360" s="42"/>
      <c r="G360" s="72"/>
      <c r="H360" s="42"/>
      <c r="I360" s="42"/>
      <c r="J360" s="73"/>
      <c r="K360" s="42"/>
      <c r="L360" s="51"/>
      <c r="M360" s="74"/>
      <c r="N360" s="51"/>
      <c r="O360" s="42"/>
      <c r="P360" s="51"/>
      <c r="Q360" s="51"/>
      <c r="R360" s="51"/>
      <c r="S360" s="42"/>
      <c r="T360" s="51"/>
      <c r="U360" s="42"/>
      <c r="V360" s="42"/>
      <c r="W360" s="73"/>
    </row>
    <row r="361" spans="1:23" x14ac:dyDescent="0.3">
      <c r="A361" s="2">
        <v>359</v>
      </c>
      <c r="C361" s="41"/>
      <c r="D361" s="41"/>
      <c r="E361" s="41"/>
      <c r="F361" s="41"/>
      <c r="G361" s="69"/>
      <c r="H361" s="41"/>
      <c r="I361" s="41"/>
      <c r="J361" s="70"/>
      <c r="K361" s="41"/>
      <c r="L361" s="50"/>
      <c r="M361" s="71"/>
      <c r="N361" s="50"/>
      <c r="O361" s="41"/>
      <c r="P361" s="50"/>
      <c r="Q361" s="50"/>
      <c r="R361" s="50"/>
      <c r="S361" s="41"/>
      <c r="T361" s="50"/>
      <c r="U361" s="41"/>
      <c r="V361" s="41"/>
      <c r="W361" s="70"/>
    </row>
    <row r="362" spans="1:23" x14ac:dyDescent="0.3">
      <c r="A362" s="15">
        <v>360</v>
      </c>
      <c r="B362" s="17"/>
      <c r="C362" s="42"/>
      <c r="D362" s="42"/>
      <c r="E362" s="42"/>
      <c r="F362" s="42"/>
      <c r="G362" s="72"/>
      <c r="H362" s="42"/>
      <c r="I362" s="42"/>
      <c r="J362" s="73"/>
      <c r="K362" s="42"/>
      <c r="L362" s="51"/>
      <c r="M362" s="74"/>
      <c r="N362" s="51"/>
      <c r="O362" s="42"/>
      <c r="P362" s="51"/>
      <c r="Q362" s="51"/>
      <c r="R362" s="51"/>
      <c r="S362" s="42"/>
      <c r="T362" s="51"/>
      <c r="U362" s="42"/>
      <c r="V362" s="42"/>
      <c r="W362" s="73"/>
    </row>
    <row r="363" spans="1:23" x14ac:dyDescent="0.3">
      <c r="A363" s="2">
        <v>361</v>
      </c>
      <c r="C363" s="41"/>
      <c r="D363" s="41"/>
      <c r="E363" s="41"/>
      <c r="F363" s="41"/>
      <c r="G363" s="69"/>
      <c r="H363" s="41"/>
      <c r="I363" s="41"/>
      <c r="J363" s="70"/>
      <c r="K363" s="41"/>
      <c r="L363" s="50"/>
      <c r="M363" s="71"/>
      <c r="N363" s="50"/>
      <c r="O363" s="41"/>
      <c r="P363" s="50"/>
      <c r="Q363" s="50"/>
      <c r="R363" s="50"/>
      <c r="S363" s="41"/>
      <c r="T363" s="50"/>
      <c r="U363" s="41"/>
      <c r="V363" s="41"/>
      <c r="W363" s="70"/>
    </row>
    <row r="364" spans="1:23" x14ac:dyDescent="0.3">
      <c r="A364" s="15">
        <v>362</v>
      </c>
      <c r="B364" s="17"/>
      <c r="C364" s="42"/>
      <c r="D364" s="42"/>
      <c r="E364" s="42"/>
      <c r="F364" s="42"/>
      <c r="G364" s="72"/>
      <c r="H364" s="42"/>
      <c r="I364" s="42"/>
      <c r="J364" s="73"/>
      <c r="K364" s="42"/>
      <c r="L364" s="51"/>
      <c r="M364" s="74"/>
      <c r="N364" s="51"/>
      <c r="O364" s="42"/>
      <c r="P364" s="51"/>
      <c r="Q364" s="51"/>
      <c r="R364" s="51"/>
      <c r="S364" s="42"/>
      <c r="T364" s="51"/>
      <c r="U364" s="42"/>
      <c r="V364" s="42"/>
      <c r="W364" s="73"/>
    </row>
    <row r="365" spans="1:23" x14ac:dyDescent="0.3">
      <c r="A365" s="2">
        <v>363</v>
      </c>
      <c r="C365" s="41"/>
      <c r="D365" s="41"/>
      <c r="E365" s="41"/>
      <c r="F365" s="41"/>
      <c r="G365" s="69"/>
      <c r="H365" s="41"/>
      <c r="I365" s="41"/>
      <c r="J365" s="70"/>
      <c r="K365" s="41"/>
      <c r="L365" s="50"/>
      <c r="M365" s="71"/>
      <c r="N365" s="50"/>
      <c r="O365" s="41"/>
      <c r="P365" s="50"/>
      <c r="Q365" s="50"/>
      <c r="R365" s="50"/>
      <c r="S365" s="41"/>
      <c r="T365" s="50"/>
      <c r="U365" s="41"/>
      <c r="V365" s="41"/>
      <c r="W365" s="70"/>
    </row>
    <row r="366" spans="1:23" x14ac:dyDescent="0.3">
      <c r="A366" s="15">
        <v>364</v>
      </c>
      <c r="B366" s="17"/>
      <c r="C366" s="42"/>
      <c r="D366" s="42"/>
      <c r="E366" s="42"/>
      <c r="F366" s="42"/>
      <c r="G366" s="72"/>
      <c r="H366" s="42"/>
      <c r="I366" s="42"/>
      <c r="J366" s="73"/>
      <c r="K366" s="42"/>
      <c r="L366" s="51"/>
      <c r="M366" s="74"/>
      <c r="N366" s="51"/>
      <c r="O366" s="42"/>
      <c r="P366" s="51"/>
      <c r="Q366" s="51"/>
      <c r="R366" s="51"/>
      <c r="S366" s="42"/>
      <c r="T366" s="51"/>
      <c r="U366" s="42"/>
      <c r="V366" s="42"/>
      <c r="W366" s="73"/>
    </row>
    <row r="367" spans="1:23" x14ac:dyDescent="0.3">
      <c r="A367" s="2">
        <v>365</v>
      </c>
      <c r="C367" s="41"/>
      <c r="D367" s="41"/>
      <c r="E367" s="41"/>
      <c r="F367" s="41"/>
      <c r="G367" s="69"/>
      <c r="H367" s="41"/>
      <c r="I367" s="41"/>
      <c r="J367" s="70"/>
      <c r="K367" s="41"/>
      <c r="L367" s="50"/>
      <c r="M367" s="71"/>
      <c r="N367" s="50"/>
      <c r="O367" s="41"/>
      <c r="P367" s="50"/>
      <c r="Q367" s="50"/>
      <c r="R367" s="50"/>
      <c r="S367" s="41"/>
      <c r="T367" s="50"/>
      <c r="U367" s="41"/>
      <c r="V367" s="41"/>
      <c r="W367" s="70"/>
    </row>
    <row r="368" spans="1:23" x14ac:dyDescent="0.3">
      <c r="A368" s="15">
        <v>366</v>
      </c>
      <c r="B368" s="17"/>
      <c r="C368" s="42"/>
      <c r="D368" s="42"/>
      <c r="E368" s="42"/>
      <c r="F368" s="42"/>
      <c r="G368" s="72"/>
      <c r="H368" s="42"/>
      <c r="I368" s="42"/>
      <c r="J368" s="73"/>
      <c r="K368" s="42"/>
      <c r="L368" s="51"/>
      <c r="M368" s="74"/>
      <c r="N368" s="51"/>
      <c r="O368" s="42"/>
      <c r="P368" s="51"/>
      <c r="Q368" s="51"/>
      <c r="R368" s="51"/>
      <c r="S368" s="42"/>
      <c r="T368" s="51"/>
      <c r="U368" s="42"/>
      <c r="V368" s="42"/>
      <c r="W368" s="73"/>
    </row>
    <row r="369" spans="1:23" x14ac:dyDescent="0.3">
      <c r="A369" s="2">
        <v>367</v>
      </c>
      <c r="C369" s="41"/>
      <c r="D369" s="41"/>
      <c r="E369" s="41"/>
      <c r="F369" s="41"/>
      <c r="G369" s="69"/>
      <c r="H369" s="41"/>
      <c r="I369" s="41"/>
      <c r="J369" s="70"/>
      <c r="K369" s="41"/>
      <c r="L369" s="50"/>
      <c r="M369" s="71"/>
      <c r="N369" s="50"/>
      <c r="O369" s="41"/>
      <c r="P369" s="50"/>
      <c r="Q369" s="50"/>
      <c r="R369" s="50"/>
      <c r="S369" s="41"/>
      <c r="T369" s="50"/>
      <c r="U369" s="41"/>
      <c r="V369" s="41"/>
      <c r="W369" s="70"/>
    </row>
    <row r="370" spans="1:23" x14ac:dyDescent="0.3">
      <c r="A370" s="15">
        <v>368</v>
      </c>
      <c r="B370" s="17"/>
      <c r="C370" s="42"/>
      <c r="D370" s="42"/>
      <c r="E370" s="42"/>
      <c r="F370" s="42"/>
      <c r="G370" s="72"/>
      <c r="H370" s="42"/>
      <c r="I370" s="42"/>
      <c r="J370" s="73"/>
      <c r="K370" s="42"/>
      <c r="L370" s="51"/>
      <c r="M370" s="74"/>
      <c r="N370" s="51"/>
      <c r="O370" s="42"/>
      <c r="P370" s="51"/>
      <c r="Q370" s="51"/>
      <c r="R370" s="51"/>
      <c r="S370" s="42"/>
      <c r="T370" s="51"/>
      <c r="U370" s="42"/>
      <c r="V370" s="42"/>
      <c r="W370" s="73"/>
    </row>
    <row r="371" spans="1:23" x14ac:dyDescent="0.3">
      <c r="A371" s="2">
        <v>369</v>
      </c>
      <c r="C371" s="41"/>
      <c r="D371" s="41"/>
      <c r="E371" s="41"/>
      <c r="F371" s="41"/>
      <c r="G371" s="69"/>
      <c r="H371" s="41"/>
      <c r="I371" s="41"/>
      <c r="J371" s="70"/>
      <c r="K371" s="41"/>
      <c r="L371" s="50"/>
      <c r="M371" s="71"/>
      <c r="N371" s="50"/>
      <c r="O371" s="41"/>
      <c r="P371" s="50"/>
      <c r="Q371" s="50"/>
      <c r="R371" s="50"/>
      <c r="S371" s="41"/>
      <c r="T371" s="50"/>
      <c r="U371" s="41"/>
      <c r="V371" s="41"/>
      <c r="W371" s="70"/>
    </row>
    <row r="372" spans="1:23" x14ac:dyDescent="0.3">
      <c r="A372" s="15">
        <v>370</v>
      </c>
      <c r="B372" s="17"/>
      <c r="C372" s="42"/>
      <c r="D372" s="42"/>
      <c r="E372" s="42"/>
      <c r="F372" s="42"/>
      <c r="G372" s="72"/>
      <c r="H372" s="42"/>
      <c r="I372" s="42"/>
      <c r="J372" s="73"/>
      <c r="K372" s="42"/>
      <c r="L372" s="51"/>
      <c r="M372" s="74"/>
      <c r="N372" s="51"/>
      <c r="O372" s="42"/>
      <c r="P372" s="51"/>
      <c r="Q372" s="51"/>
      <c r="R372" s="51"/>
      <c r="S372" s="42"/>
      <c r="T372" s="51"/>
      <c r="U372" s="42"/>
      <c r="V372" s="42"/>
      <c r="W372" s="73"/>
    </row>
    <row r="373" spans="1:23" x14ac:dyDescent="0.3">
      <c r="A373" s="2">
        <v>371</v>
      </c>
      <c r="C373" s="41"/>
      <c r="D373" s="41"/>
      <c r="E373" s="41"/>
      <c r="F373" s="41"/>
      <c r="G373" s="69"/>
      <c r="H373" s="41"/>
      <c r="I373" s="41"/>
      <c r="J373" s="70"/>
      <c r="K373" s="41"/>
      <c r="L373" s="50"/>
      <c r="M373" s="71"/>
      <c r="N373" s="50"/>
      <c r="O373" s="41"/>
      <c r="P373" s="50"/>
      <c r="Q373" s="50"/>
      <c r="R373" s="50"/>
      <c r="S373" s="41"/>
      <c r="T373" s="50"/>
      <c r="U373" s="41"/>
      <c r="V373" s="41"/>
      <c r="W373" s="70"/>
    </row>
    <row r="374" spans="1:23" x14ac:dyDescent="0.3">
      <c r="A374" s="15">
        <v>372</v>
      </c>
      <c r="B374" s="17"/>
      <c r="C374" s="42"/>
      <c r="D374" s="42"/>
      <c r="E374" s="42"/>
      <c r="F374" s="42"/>
      <c r="G374" s="72"/>
      <c r="H374" s="42"/>
      <c r="I374" s="42"/>
      <c r="J374" s="73"/>
      <c r="K374" s="42"/>
      <c r="L374" s="51"/>
      <c r="M374" s="74"/>
      <c r="N374" s="51"/>
      <c r="O374" s="42"/>
      <c r="P374" s="51"/>
      <c r="Q374" s="51"/>
      <c r="R374" s="51"/>
      <c r="S374" s="42"/>
      <c r="T374" s="51"/>
      <c r="U374" s="42"/>
      <c r="V374" s="42"/>
      <c r="W374" s="73"/>
    </row>
    <row r="375" spans="1:23" x14ac:dyDescent="0.3">
      <c r="A375" s="2">
        <v>373</v>
      </c>
      <c r="C375" s="41"/>
      <c r="D375" s="41"/>
      <c r="E375" s="41"/>
      <c r="F375" s="41"/>
      <c r="G375" s="69"/>
      <c r="H375" s="41"/>
      <c r="I375" s="41"/>
      <c r="J375" s="70"/>
      <c r="K375" s="41"/>
      <c r="L375" s="50"/>
      <c r="M375" s="71"/>
      <c r="N375" s="50"/>
      <c r="O375" s="41"/>
      <c r="P375" s="50"/>
      <c r="Q375" s="50"/>
      <c r="R375" s="50"/>
      <c r="S375" s="41"/>
      <c r="T375" s="50"/>
      <c r="U375" s="41"/>
      <c r="V375" s="41"/>
      <c r="W375" s="70"/>
    </row>
    <row r="376" spans="1:23" x14ac:dyDescent="0.3">
      <c r="A376" s="15">
        <v>374</v>
      </c>
      <c r="B376" s="17"/>
      <c r="C376" s="42"/>
      <c r="D376" s="42"/>
      <c r="E376" s="42"/>
      <c r="F376" s="42"/>
      <c r="G376" s="72"/>
      <c r="H376" s="42"/>
      <c r="I376" s="42"/>
      <c r="J376" s="73"/>
      <c r="K376" s="42"/>
      <c r="L376" s="51"/>
      <c r="M376" s="74"/>
      <c r="N376" s="51"/>
      <c r="O376" s="42"/>
      <c r="P376" s="51"/>
      <c r="Q376" s="51"/>
      <c r="R376" s="51"/>
      <c r="S376" s="42"/>
      <c r="T376" s="51"/>
      <c r="U376" s="42"/>
      <c r="V376" s="42"/>
      <c r="W376" s="73"/>
    </row>
    <row r="377" spans="1:23" x14ac:dyDescent="0.3">
      <c r="A377" s="2">
        <v>375</v>
      </c>
      <c r="C377" s="41"/>
      <c r="D377" s="41"/>
      <c r="E377" s="41"/>
      <c r="F377" s="41"/>
      <c r="G377" s="69"/>
      <c r="H377" s="41"/>
      <c r="I377" s="41"/>
      <c r="J377" s="70"/>
      <c r="K377" s="41"/>
      <c r="L377" s="50"/>
      <c r="M377" s="71"/>
      <c r="N377" s="50"/>
      <c r="O377" s="41"/>
      <c r="P377" s="50"/>
      <c r="Q377" s="50"/>
      <c r="R377" s="50"/>
      <c r="S377" s="41"/>
      <c r="T377" s="50"/>
      <c r="U377" s="41"/>
      <c r="V377" s="41"/>
      <c r="W377" s="70"/>
    </row>
    <row r="378" spans="1:23" x14ac:dyDescent="0.3">
      <c r="A378" s="15">
        <v>376</v>
      </c>
      <c r="B378" s="17"/>
      <c r="C378" s="42"/>
      <c r="D378" s="42"/>
      <c r="E378" s="42"/>
      <c r="F378" s="42"/>
      <c r="G378" s="72"/>
      <c r="H378" s="42"/>
      <c r="I378" s="42"/>
      <c r="J378" s="73"/>
      <c r="K378" s="42"/>
      <c r="L378" s="51"/>
      <c r="M378" s="74"/>
      <c r="N378" s="51"/>
      <c r="O378" s="42"/>
      <c r="P378" s="51"/>
      <c r="Q378" s="51"/>
      <c r="R378" s="51"/>
      <c r="S378" s="42"/>
      <c r="T378" s="51"/>
      <c r="U378" s="42"/>
      <c r="V378" s="42"/>
      <c r="W378" s="73"/>
    </row>
    <row r="379" spans="1:23" x14ac:dyDescent="0.3">
      <c r="A379" s="2">
        <v>377</v>
      </c>
      <c r="C379" s="41"/>
      <c r="D379" s="41"/>
      <c r="E379" s="41"/>
      <c r="F379" s="41"/>
      <c r="G379" s="69"/>
      <c r="H379" s="41"/>
      <c r="I379" s="41"/>
      <c r="J379" s="70"/>
      <c r="K379" s="41"/>
      <c r="L379" s="50"/>
      <c r="M379" s="71"/>
      <c r="N379" s="50"/>
      <c r="O379" s="41"/>
      <c r="P379" s="50"/>
      <c r="Q379" s="50"/>
      <c r="R379" s="50"/>
      <c r="S379" s="41"/>
      <c r="T379" s="50"/>
      <c r="U379" s="41"/>
      <c r="V379" s="41"/>
      <c r="W379" s="70"/>
    </row>
    <row r="380" spans="1:23" x14ac:dyDescent="0.3">
      <c r="A380" s="15">
        <v>378</v>
      </c>
      <c r="B380" s="17"/>
      <c r="C380" s="42"/>
      <c r="D380" s="42"/>
      <c r="E380" s="42"/>
      <c r="F380" s="42"/>
      <c r="G380" s="72"/>
      <c r="H380" s="42"/>
      <c r="I380" s="42"/>
      <c r="J380" s="73"/>
      <c r="K380" s="42"/>
      <c r="L380" s="51"/>
      <c r="M380" s="74"/>
      <c r="N380" s="51"/>
      <c r="O380" s="42"/>
      <c r="P380" s="51"/>
      <c r="Q380" s="51"/>
      <c r="R380" s="51"/>
      <c r="S380" s="42"/>
      <c r="T380" s="51"/>
      <c r="U380" s="42"/>
      <c r="V380" s="42"/>
      <c r="W380" s="73"/>
    </row>
    <row r="381" spans="1:23" x14ac:dyDescent="0.3">
      <c r="A381" s="2">
        <v>379</v>
      </c>
      <c r="C381" s="41"/>
      <c r="D381" s="41"/>
      <c r="E381" s="41"/>
      <c r="F381" s="41"/>
      <c r="G381" s="69"/>
      <c r="H381" s="41"/>
      <c r="I381" s="41"/>
      <c r="J381" s="70"/>
      <c r="K381" s="41"/>
      <c r="L381" s="50"/>
      <c r="M381" s="71"/>
      <c r="N381" s="50"/>
      <c r="O381" s="41"/>
      <c r="P381" s="50"/>
      <c r="Q381" s="50"/>
      <c r="R381" s="50"/>
      <c r="S381" s="41"/>
      <c r="T381" s="50"/>
      <c r="U381" s="41"/>
      <c r="V381" s="41"/>
      <c r="W381" s="70"/>
    </row>
    <row r="382" spans="1:23" x14ac:dyDescent="0.3">
      <c r="A382" s="15">
        <v>380</v>
      </c>
      <c r="B382" s="17"/>
      <c r="C382" s="42"/>
      <c r="D382" s="42"/>
      <c r="E382" s="42"/>
      <c r="F382" s="42"/>
      <c r="G382" s="72"/>
      <c r="H382" s="42"/>
      <c r="I382" s="42"/>
      <c r="J382" s="73"/>
      <c r="K382" s="42"/>
      <c r="L382" s="51"/>
      <c r="M382" s="74"/>
      <c r="N382" s="51"/>
      <c r="O382" s="42"/>
      <c r="P382" s="51"/>
      <c r="Q382" s="51"/>
      <c r="R382" s="51"/>
      <c r="S382" s="42"/>
      <c r="T382" s="51"/>
      <c r="U382" s="42"/>
      <c r="V382" s="42"/>
      <c r="W382" s="73"/>
    </row>
    <row r="383" spans="1:23" x14ac:dyDescent="0.3">
      <c r="A383" s="2">
        <v>381</v>
      </c>
      <c r="C383" s="41"/>
      <c r="D383" s="41"/>
      <c r="E383" s="41"/>
      <c r="F383" s="41"/>
      <c r="G383" s="69"/>
      <c r="H383" s="41"/>
      <c r="I383" s="41"/>
      <c r="J383" s="70"/>
      <c r="K383" s="41"/>
      <c r="L383" s="50"/>
      <c r="M383" s="71"/>
      <c r="N383" s="50"/>
      <c r="O383" s="41"/>
      <c r="P383" s="50"/>
      <c r="Q383" s="50"/>
      <c r="R383" s="50"/>
      <c r="S383" s="41"/>
      <c r="T383" s="50"/>
      <c r="U383" s="41"/>
      <c r="V383" s="41"/>
      <c r="W383" s="70"/>
    </row>
    <row r="384" spans="1:23" x14ac:dyDescent="0.3">
      <c r="A384" s="15">
        <v>382</v>
      </c>
      <c r="B384" s="17"/>
      <c r="C384" s="42"/>
      <c r="D384" s="42"/>
      <c r="E384" s="42"/>
      <c r="F384" s="42"/>
      <c r="G384" s="72"/>
      <c r="H384" s="42"/>
      <c r="I384" s="42"/>
      <c r="J384" s="73"/>
      <c r="K384" s="42"/>
      <c r="L384" s="51"/>
      <c r="M384" s="74"/>
      <c r="N384" s="51"/>
      <c r="O384" s="42"/>
      <c r="P384" s="51"/>
      <c r="Q384" s="51"/>
      <c r="R384" s="51"/>
      <c r="S384" s="42"/>
      <c r="T384" s="51"/>
      <c r="U384" s="42"/>
      <c r="V384" s="42"/>
      <c r="W384" s="73"/>
    </row>
    <row r="385" spans="1:23" x14ac:dyDescent="0.3">
      <c r="A385" s="2">
        <v>383</v>
      </c>
      <c r="C385" s="41"/>
      <c r="D385" s="41"/>
      <c r="E385" s="41"/>
      <c r="F385" s="41"/>
      <c r="G385" s="69"/>
      <c r="H385" s="41"/>
      <c r="I385" s="41"/>
      <c r="J385" s="70"/>
      <c r="K385" s="41"/>
      <c r="L385" s="50"/>
      <c r="M385" s="71"/>
      <c r="N385" s="50"/>
      <c r="O385" s="41"/>
      <c r="P385" s="50"/>
      <c r="Q385" s="50"/>
      <c r="R385" s="50"/>
      <c r="S385" s="41"/>
      <c r="T385" s="50"/>
      <c r="U385" s="41"/>
      <c r="V385" s="41"/>
      <c r="W385" s="70"/>
    </row>
    <row r="386" spans="1:23" x14ac:dyDescent="0.3">
      <c r="A386" s="15">
        <v>384</v>
      </c>
      <c r="B386" s="17"/>
      <c r="C386" s="42"/>
      <c r="D386" s="42"/>
      <c r="E386" s="42"/>
      <c r="F386" s="42"/>
      <c r="G386" s="72"/>
      <c r="H386" s="42"/>
      <c r="I386" s="42"/>
      <c r="J386" s="73"/>
      <c r="K386" s="42"/>
      <c r="L386" s="51"/>
      <c r="M386" s="74"/>
      <c r="N386" s="51"/>
      <c r="O386" s="42"/>
      <c r="P386" s="51"/>
      <c r="Q386" s="51"/>
      <c r="R386" s="51"/>
      <c r="S386" s="42"/>
      <c r="T386" s="51"/>
      <c r="U386" s="42"/>
      <c r="V386" s="42"/>
      <c r="W386" s="73"/>
    </row>
    <row r="387" spans="1:23" x14ac:dyDescent="0.3">
      <c r="A387" s="2">
        <v>385</v>
      </c>
      <c r="C387" s="41"/>
      <c r="D387" s="41"/>
      <c r="E387" s="41"/>
      <c r="F387" s="41"/>
      <c r="G387" s="69"/>
      <c r="H387" s="41"/>
      <c r="I387" s="41"/>
      <c r="J387" s="70"/>
      <c r="K387" s="41"/>
      <c r="L387" s="50"/>
      <c r="M387" s="71"/>
      <c r="N387" s="50"/>
      <c r="O387" s="41"/>
      <c r="P387" s="50"/>
      <c r="Q387" s="50"/>
      <c r="R387" s="50"/>
      <c r="S387" s="41"/>
      <c r="T387" s="50"/>
      <c r="U387" s="41"/>
      <c r="V387" s="41"/>
      <c r="W387" s="70"/>
    </row>
    <row r="388" spans="1:23" x14ac:dyDescent="0.3">
      <c r="A388" s="15">
        <v>386</v>
      </c>
      <c r="B388" s="17"/>
      <c r="C388" s="42"/>
      <c r="D388" s="42"/>
      <c r="E388" s="42"/>
      <c r="F388" s="42"/>
      <c r="G388" s="72"/>
      <c r="H388" s="42"/>
      <c r="I388" s="42"/>
      <c r="J388" s="73"/>
      <c r="K388" s="42"/>
      <c r="L388" s="51"/>
      <c r="M388" s="74"/>
      <c r="N388" s="51"/>
      <c r="O388" s="42"/>
      <c r="P388" s="51"/>
      <c r="Q388" s="51"/>
      <c r="R388" s="51"/>
      <c r="S388" s="42"/>
      <c r="T388" s="51"/>
      <c r="U388" s="42"/>
      <c r="V388" s="42"/>
      <c r="W388" s="73"/>
    </row>
    <row r="389" spans="1:23" x14ac:dyDescent="0.3">
      <c r="A389" s="2">
        <v>387</v>
      </c>
      <c r="C389" s="41"/>
      <c r="D389" s="41"/>
      <c r="E389" s="41"/>
      <c r="F389" s="41"/>
      <c r="G389" s="69"/>
      <c r="H389" s="41"/>
      <c r="I389" s="41"/>
      <c r="J389" s="70"/>
      <c r="K389" s="41"/>
      <c r="L389" s="50"/>
      <c r="M389" s="71"/>
      <c r="N389" s="50"/>
      <c r="O389" s="41"/>
      <c r="P389" s="50"/>
      <c r="Q389" s="50"/>
      <c r="R389" s="50"/>
      <c r="S389" s="41"/>
      <c r="T389" s="50"/>
      <c r="U389" s="41"/>
      <c r="V389" s="41"/>
      <c r="W389" s="70"/>
    </row>
    <row r="390" spans="1:23" x14ac:dyDescent="0.3">
      <c r="A390" s="15">
        <v>388</v>
      </c>
      <c r="B390" s="17"/>
      <c r="C390" s="42"/>
      <c r="D390" s="42"/>
      <c r="E390" s="42"/>
      <c r="F390" s="42"/>
      <c r="G390" s="72"/>
      <c r="H390" s="42"/>
      <c r="I390" s="42"/>
      <c r="J390" s="73"/>
      <c r="K390" s="42"/>
      <c r="L390" s="51"/>
      <c r="M390" s="74"/>
      <c r="N390" s="51"/>
      <c r="O390" s="42"/>
      <c r="P390" s="51"/>
      <c r="Q390" s="51"/>
      <c r="R390" s="51"/>
      <c r="S390" s="42"/>
      <c r="T390" s="51"/>
      <c r="U390" s="42"/>
      <c r="V390" s="42"/>
      <c r="W390" s="73"/>
    </row>
    <row r="391" spans="1:23" x14ac:dyDescent="0.3">
      <c r="A391" s="2">
        <v>389</v>
      </c>
      <c r="C391" s="41"/>
      <c r="D391" s="41"/>
      <c r="E391" s="41"/>
      <c r="F391" s="41"/>
      <c r="G391" s="69"/>
      <c r="H391" s="41"/>
      <c r="I391" s="41"/>
      <c r="J391" s="70"/>
      <c r="K391" s="41"/>
      <c r="L391" s="50"/>
      <c r="M391" s="71"/>
      <c r="N391" s="50"/>
      <c r="O391" s="41"/>
      <c r="P391" s="50"/>
      <c r="Q391" s="50"/>
      <c r="R391" s="50"/>
      <c r="S391" s="41"/>
      <c r="T391" s="50"/>
      <c r="U391" s="41"/>
      <c r="V391" s="41"/>
      <c r="W391" s="70"/>
    </row>
    <row r="392" spans="1:23" x14ac:dyDescent="0.3">
      <c r="A392" s="15">
        <v>390</v>
      </c>
      <c r="B392" s="17"/>
      <c r="C392" s="42"/>
      <c r="D392" s="42"/>
      <c r="E392" s="42"/>
      <c r="F392" s="42"/>
      <c r="G392" s="72"/>
      <c r="H392" s="42"/>
      <c r="I392" s="42"/>
      <c r="J392" s="73"/>
      <c r="K392" s="42"/>
      <c r="L392" s="51"/>
      <c r="M392" s="74"/>
      <c r="N392" s="51"/>
      <c r="O392" s="42"/>
      <c r="P392" s="51"/>
      <c r="Q392" s="51"/>
      <c r="R392" s="51"/>
      <c r="S392" s="42"/>
      <c r="T392" s="51"/>
      <c r="U392" s="42"/>
      <c r="V392" s="42"/>
      <c r="W392" s="73"/>
    </row>
    <row r="393" spans="1:23" x14ac:dyDescent="0.3">
      <c r="A393" s="2">
        <v>391</v>
      </c>
      <c r="C393" s="41"/>
      <c r="D393" s="41"/>
      <c r="E393" s="41"/>
      <c r="F393" s="41"/>
      <c r="G393" s="69"/>
      <c r="H393" s="41"/>
      <c r="I393" s="41"/>
      <c r="J393" s="70"/>
      <c r="K393" s="41"/>
      <c r="L393" s="50"/>
      <c r="M393" s="71"/>
      <c r="N393" s="50"/>
      <c r="O393" s="41"/>
      <c r="P393" s="50"/>
      <c r="Q393" s="50"/>
      <c r="R393" s="50"/>
      <c r="S393" s="41"/>
      <c r="T393" s="50"/>
      <c r="U393" s="41"/>
      <c r="V393" s="41"/>
      <c r="W393" s="70"/>
    </row>
    <row r="394" spans="1:23" x14ac:dyDescent="0.3">
      <c r="A394" s="15">
        <v>392</v>
      </c>
      <c r="B394" s="17"/>
      <c r="C394" s="42"/>
      <c r="D394" s="42"/>
      <c r="E394" s="42"/>
      <c r="F394" s="42"/>
      <c r="G394" s="72"/>
      <c r="H394" s="42"/>
      <c r="I394" s="42"/>
      <c r="J394" s="73"/>
      <c r="K394" s="42"/>
      <c r="L394" s="51"/>
      <c r="M394" s="74"/>
      <c r="N394" s="51"/>
      <c r="O394" s="42"/>
      <c r="P394" s="51"/>
      <c r="Q394" s="51"/>
      <c r="R394" s="51"/>
      <c r="S394" s="42"/>
      <c r="T394" s="51"/>
      <c r="U394" s="42"/>
      <c r="V394" s="42"/>
      <c r="W394" s="73"/>
    </row>
    <row r="395" spans="1:23" x14ac:dyDescent="0.3">
      <c r="A395" s="2">
        <v>393</v>
      </c>
      <c r="C395" s="41"/>
      <c r="D395" s="41"/>
      <c r="E395" s="41"/>
      <c r="F395" s="41"/>
      <c r="G395" s="69"/>
      <c r="H395" s="41"/>
      <c r="I395" s="41"/>
      <c r="J395" s="70"/>
      <c r="K395" s="41"/>
      <c r="L395" s="50"/>
      <c r="M395" s="71"/>
      <c r="N395" s="50"/>
      <c r="O395" s="41"/>
      <c r="P395" s="50"/>
      <c r="Q395" s="50"/>
      <c r="R395" s="50"/>
      <c r="S395" s="41"/>
      <c r="T395" s="50"/>
      <c r="U395" s="41"/>
      <c r="V395" s="41"/>
      <c r="W395" s="70"/>
    </row>
    <row r="396" spans="1:23" x14ac:dyDescent="0.3">
      <c r="A396" s="15">
        <v>394</v>
      </c>
      <c r="B396" s="17"/>
      <c r="C396" s="42"/>
      <c r="D396" s="42"/>
      <c r="E396" s="42"/>
      <c r="F396" s="42"/>
      <c r="G396" s="72"/>
      <c r="H396" s="42"/>
      <c r="I396" s="42"/>
      <c r="J396" s="73"/>
      <c r="K396" s="42"/>
      <c r="L396" s="51"/>
      <c r="M396" s="74"/>
      <c r="N396" s="51"/>
      <c r="O396" s="42"/>
      <c r="P396" s="51"/>
      <c r="Q396" s="51"/>
      <c r="R396" s="51"/>
      <c r="S396" s="42"/>
      <c r="T396" s="51"/>
      <c r="U396" s="42"/>
      <c r="V396" s="42"/>
      <c r="W396" s="73"/>
    </row>
    <row r="397" spans="1:23" x14ac:dyDescent="0.3">
      <c r="A397" s="2">
        <v>395</v>
      </c>
      <c r="C397" s="41"/>
      <c r="D397" s="41"/>
      <c r="E397" s="41"/>
      <c r="F397" s="41"/>
      <c r="G397" s="69"/>
      <c r="H397" s="41"/>
      <c r="I397" s="41"/>
      <c r="J397" s="70"/>
      <c r="K397" s="41"/>
      <c r="L397" s="50"/>
      <c r="M397" s="71"/>
      <c r="N397" s="50"/>
      <c r="O397" s="41"/>
      <c r="P397" s="50"/>
      <c r="Q397" s="50"/>
      <c r="R397" s="50"/>
      <c r="S397" s="41"/>
      <c r="T397" s="50"/>
      <c r="U397" s="41"/>
      <c r="V397" s="41"/>
      <c r="W397" s="70"/>
    </row>
    <row r="398" spans="1:23" x14ac:dyDescent="0.3">
      <c r="A398" s="15">
        <v>396</v>
      </c>
      <c r="B398" s="17"/>
      <c r="C398" s="42"/>
      <c r="D398" s="42"/>
      <c r="E398" s="42"/>
      <c r="F398" s="42"/>
      <c r="G398" s="72"/>
      <c r="H398" s="42"/>
      <c r="I398" s="42"/>
      <c r="J398" s="73"/>
      <c r="K398" s="42"/>
      <c r="L398" s="51"/>
      <c r="M398" s="74"/>
      <c r="N398" s="51"/>
      <c r="O398" s="42"/>
      <c r="P398" s="51"/>
      <c r="Q398" s="51"/>
      <c r="R398" s="51"/>
      <c r="S398" s="42"/>
      <c r="T398" s="51"/>
      <c r="U398" s="42"/>
      <c r="V398" s="42"/>
      <c r="W398" s="73"/>
    </row>
    <row r="399" spans="1:23" x14ac:dyDescent="0.3">
      <c r="A399" s="2">
        <v>397</v>
      </c>
      <c r="C399" s="41"/>
      <c r="D399" s="41"/>
      <c r="E399" s="41"/>
      <c r="F399" s="41"/>
      <c r="G399" s="69"/>
      <c r="H399" s="41"/>
      <c r="I399" s="41"/>
      <c r="J399" s="70"/>
      <c r="K399" s="41"/>
      <c r="L399" s="50"/>
      <c r="M399" s="71"/>
      <c r="N399" s="50"/>
      <c r="O399" s="41"/>
      <c r="P399" s="50"/>
      <c r="Q399" s="50"/>
      <c r="R399" s="50"/>
      <c r="S399" s="41"/>
      <c r="T399" s="50"/>
      <c r="U399" s="41"/>
      <c r="V399" s="41"/>
      <c r="W399" s="70"/>
    </row>
    <row r="400" spans="1:23" x14ac:dyDescent="0.3">
      <c r="A400" s="15">
        <v>398</v>
      </c>
      <c r="B400" s="17"/>
      <c r="C400" s="42"/>
      <c r="D400" s="42"/>
      <c r="E400" s="42"/>
      <c r="F400" s="42"/>
      <c r="G400" s="72"/>
      <c r="H400" s="42"/>
      <c r="I400" s="42"/>
      <c r="J400" s="73"/>
      <c r="K400" s="42"/>
      <c r="L400" s="51"/>
      <c r="M400" s="74"/>
      <c r="N400" s="51"/>
      <c r="O400" s="42"/>
      <c r="P400" s="51"/>
      <c r="Q400" s="51"/>
      <c r="R400" s="51"/>
      <c r="S400" s="42"/>
      <c r="T400" s="51"/>
      <c r="U400" s="42"/>
      <c r="V400" s="42"/>
      <c r="W400" s="73"/>
    </row>
    <row r="401" spans="1:23" x14ac:dyDescent="0.3">
      <c r="A401" s="2">
        <v>399</v>
      </c>
      <c r="C401" s="41"/>
      <c r="D401" s="41"/>
      <c r="E401" s="41"/>
      <c r="F401" s="41"/>
      <c r="G401" s="69"/>
      <c r="H401" s="41"/>
      <c r="I401" s="41"/>
      <c r="J401" s="70"/>
      <c r="K401" s="41"/>
      <c r="L401" s="50"/>
      <c r="M401" s="71"/>
      <c r="N401" s="50"/>
      <c r="O401" s="41"/>
      <c r="P401" s="50"/>
      <c r="Q401" s="50"/>
      <c r="R401" s="50"/>
      <c r="S401" s="41"/>
      <c r="T401" s="50"/>
      <c r="U401" s="41"/>
      <c r="V401" s="41"/>
      <c r="W401" s="70"/>
    </row>
    <row r="402" spans="1:23" x14ac:dyDescent="0.3">
      <c r="A402" s="15">
        <v>400</v>
      </c>
      <c r="B402" s="17"/>
      <c r="C402" s="42"/>
      <c r="D402" s="42"/>
      <c r="E402" s="42"/>
      <c r="F402" s="42"/>
      <c r="G402" s="72"/>
      <c r="H402" s="42"/>
      <c r="I402" s="42"/>
      <c r="J402" s="73"/>
      <c r="K402" s="42"/>
      <c r="L402" s="51"/>
      <c r="M402" s="74"/>
      <c r="N402" s="51"/>
      <c r="O402" s="42"/>
      <c r="P402" s="51"/>
      <c r="Q402" s="51"/>
      <c r="R402" s="51"/>
      <c r="S402" s="42"/>
      <c r="T402" s="51"/>
      <c r="U402" s="42"/>
      <c r="V402" s="42"/>
      <c r="W402" s="73"/>
    </row>
  </sheetData>
  <sheetProtection algorithmName="SHA-512" hashValue="ppoQFzyH/IEUOfHXBZwgK1Vl56fV6CxDnQM5bJIUmYHhkEHFgopMk22RUK2X6B+YF4SL+DnZc0r4LKs96O/XTg==" saltValue="n0wptG2ljbTXFncX07DMOA==" spinCount="100000" sheet="1" objects="1" scenarios="1"/>
  <mergeCells count="6">
    <mergeCell ref="V1:W1"/>
    <mergeCell ref="E1:F1"/>
    <mergeCell ref="J1:M1"/>
    <mergeCell ref="N1:O1"/>
    <mergeCell ref="P1:R1"/>
    <mergeCell ref="S1:U1"/>
  </mergeCells>
  <dataValidations count="3">
    <dataValidation type="list" allowBlank="1" showInputMessage="1" showErrorMessage="1" sqref="H3:H402" xr:uid="{00000000-0002-0000-0000-000000000000}">
      <formula1>"U12,U14,U16,U18,Ü18"</formula1>
      <formula2>0</formula2>
    </dataValidation>
    <dataValidation type="list" allowBlank="1" showInputMessage="1" showErrorMessage="1" sqref="I3:I402" xr:uid="{00000000-0002-0000-0000-000001000000}">
      <formula1>"F,M"</formula1>
      <formula2>0</formula2>
    </dataValidation>
    <dataValidation type="list" allowBlank="1" showInputMessage="1" showErrorMessage="1" sqref="J3:K402" xr:uid="{00000000-0002-0000-0000-000002000000}">
      <formula1>"1,2,3,4,5,6,7,8,9,10"</formula1>
      <formula2>0</formula2>
    </dataValidation>
  </dataValidations>
  <pageMargins left="0.7" right="0.7" top="0.78749999999999998" bottom="0.78749999999999998" header="0.51180555555555496" footer="0.51180555555555496"/>
  <pageSetup paperSize="9" scale="79" firstPageNumber="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2"/>
  <sheetViews>
    <sheetView zoomScale="65" zoomScaleNormal="65" workbookViewId="0">
      <selection activeCell="H63" sqref="H63"/>
    </sheetView>
  </sheetViews>
  <sheetFormatPr baseColWidth="10" defaultColWidth="8.796875" defaultRowHeight="15.6" x14ac:dyDescent="0.3"/>
  <cols>
    <col min="1" max="1025" width="10.69921875" customWidth="1"/>
  </cols>
  <sheetData>
    <row r="1" spans="1:19" x14ac:dyDescent="0.3"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Q1" t="s">
        <v>44</v>
      </c>
      <c r="R1" t="s">
        <v>45</v>
      </c>
      <c r="S1" t="s">
        <v>46</v>
      </c>
    </row>
    <row r="2" spans="1:19" x14ac:dyDescent="0.3">
      <c r="A2" t="str">
        <f t="shared" ref="A2:A22" si="0">CONCATENATE(B2,C2)</f>
        <v>U18F</v>
      </c>
      <c r="B2" t="s">
        <v>26</v>
      </c>
      <c r="C2" t="s">
        <v>27</v>
      </c>
      <c r="D2">
        <v>1.48</v>
      </c>
      <c r="E2">
        <v>45.2</v>
      </c>
      <c r="F2">
        <v>20</v>
      </c>
      <c r="G2">
        <v>0</v>
      </c>
      <c r="H2">
        <v>0</v>
      </c>
      <c r="I2">
        <v>0</v>
      </c>
      <c r="J2">
        <v>0</v>
      </c>
      <c r="K2">
        <v>0</v>
      </c>
      <c r="L2">
        <v>60</v>
      </c>
      <c r="M2">
        <v>0</v>
      </c>
      <c r="N2">
        <v>0</v>
      </c>
      <c r="O2">
        <v>0</v>
      </c>
      <c r="Q2" s="21">
        <f>F22</f>
        <v>12.67</v>
      </c>
      <c r="R2">
        <f>L22</f>
        <v>20.92</v>
      </c>
      <c r="S2">
        <v>100</v>
      </c>
    </row>
    <row r="3" spans="1:19" x14ac:dyDescent="0.3">
      <c r="A3" t="str">
        <f t="shared" si="0"/>
        <v>U18F</v>
      </c>
      <c r="B3" t="s">
        <v>26</v>
      </c>
      <c r="C3" t="s">
        <v>27</v>
      </c>
      <c r="D3">
        <v>1.57</v>
      </c>
      <c r="E3">
        <v>51</v>
      </c>
      <c r="F3">
        <v>14.73</v>
      </c>
      <c r="G3">
        <v>43</v>
      </c>
      <c r="H3">
        <v>9.2799999999999994</v>
      </c>
      <c r="I3">
        <v>9.18</v>
      </c>
      <c r="J3">
        <v>1.88</v>
      </c>
      <c r="K3">
        <v>108</v>
      </c>
      <c r="L3">
        <v>28.8</v>
      </c>
      <c r="M3">
        <v>60</v>
      </c>
      <c r="N3">
        <v>1850</v>
      </c>
      <c r="O3">
        <v>5</v>
      </c>
      <c r="Q3" s="21">
        <f>F21</f>
        <v>12.83</v>
      </c>
      <c r="R3">
        <f>L21</f>
        <v>21.97</v>
      </c>
      <c r="S3">
        <v>95</v>
      </c>
    </row>
    <row r="4" spans="1:19" x14ac:dyDescent="0.3">
      <c r="A4" t="str">
        <f t="shared" si="0"/>
        <v>U18F</v>
      </c>
      <c r="B4" t="s">
        <v>26</v>
      </c>
      <c r="C4" t="s">
        <v>27</v>
      </c>
      <c r="D4">
        <v>1.59</v>
      </c>
      <c r="E4">
        <v>52.6</v>
      </c>
      <c r="F4">
        <v>14.5</v>
      </c>
      <c r="G4">
        <v>46</v>
      </c>
      <c r="H4">
        <v>9.67</v>
      </c>
      <c r="I4">
        <v>9.59</v>
      </c>
      <c r="J4">
        <v>2.0099999999999998</v>
      </c>
      <c r="K4">
        <v>124</v>
      </c>
      <c r="L4">
        <v>28.4</v>
      </c>
      <c r="M4">
        <v>65</v>
      </c>
      <c r="N4">
        <v>2300</v>
      </c>
      <c r="O4">
        <v>10</v>
      </c>
      <c r="Q4" s="21">
        <f>F20</f>
        <v>13.12</v>
      </c>
      <c r="R4">
        <f>L20</f>
        <v>22.97</v>
      </c>
      <c r="S4">
        <v>90</v>
      </c>
    </row>
    <row r="5" spans="1:19" x14ac:dyDescent="0.3">
      <c r="A5" t="str">
        <f t="shared" si="0"/>
        <v>U18F</v>
      </c>
      <c r="B5" t="s">
        <v>26</v>
      </c>
      <c r="C5" t="s">
        <v>27</v>
      </c>
      <c r="D5">
        <v>1.6</v>
      </c>
      <c r="E5">
        <v>54</v>
      </c>
      <c r="F5">
        <v>14.38</v>
      </c>
      <c r="G5">
        <v>51</v>
      </c>
      <c r="H5">
        <v>9.75</v>
      </c>
      <c r="I5">
        <v>9.75</v>
      </c>
      <c r="J5">
        <v>2.04</v>
      </c>
      <c r="K5">
        <v>127</v>
      </c>
      <c r="L5">
        <v>27.98</v>
      </c>
      <c r="M5">
        <v>67</v>
      </c>
      <c r="N5">
        <v>2400</v>
      </c>
      <c r="O5">
        <v>15</v>
      </c>
      <c r="Q5" s="21">
        <f>F19</f>
        <v>13.15</v>
      </c>
      <c r="R5">
        <f>L19</f>
        <v>23.33</v>
      </c>
      <c r="S5">
        <v>85</v>
      </c>
    </row>
    <row r="6" spans="1:19" x14ac:dyDescent="0.3">
      <c r="A6" t="str">
        <f t="shared" si="0"/>
        <v>U18F</v>
      </c>
      <c r="B6" t="s">
        <v>26</v>
      </c>
      <c r="C6" t="s">
        <v>27</v>
      </c>
      <c r="D6">
        <v>1.61</v>
      </c>
      <c r="E6">
        <v>55</v>
      </c>
      <c r="F6">
        <v>14.22</v>
      </c>
      <c r="G6">
        <v>56</v>
      </c>
      <c r="H6">
        <v>9.99</v>
      </c>
      <c r="I6">
        <v>9.8800000000000008</v>
      </c>
      <c r="J6">
        <v>2.06</v>
      </c>
      <c r="K6">
        <v>130</v>
      </c>
      <c r="L6">
        <v>27.6</v>
      </c>
      <c r="M6">
        <v>68</v>
      </c>
      <c r="N6">
        <v>2425</v>
      </c>
      <c r="O6">
        <v>20</v>
      </c>
      <c r="Q6" s="21">
        <f>F18</f>
        <v>13.29</v>
      </c>
      <c r="R6">
        <f>L18</f>
        <v>23.7</v>
      </c>
      <c r="S6">
        <v>80</v>
      </c>
    </row>
    <row r="7" spans="1:19" x14ac:dyDescent="0.3">
      <c r="A7" t="str">
        <f t="shared" si="0"/>
        <v>U18F</v>
      </c>
      <c r="B7" t="s">
        <v>26</v>
      </c>
      <c r="C7" t="s">
        <v>27</v>
      </c>
      <c r="D7">
        <v>1.62</v>
      </c>
      <c r="E7">
        <v>56</v>
      </c>
      <c r="F7">
        <v>14.14</v>
      </c>
      <c r="G7">
        <v>60</v>
      </c>
      <c r="H7">
        <v>10.08</v>
      </c>
      <c r="I7">
        <v>10.02</v>
      </c>
      <c r="J7">
        <v>2.1</v>
      </c>
      <c r="K7">
        <v>132</v>
      </c>
      <c r="L7">
        <v>27.31</v>
      </c>
      <c r="M7">
        <v>70</v>
      </c>
      <c r="N7">
        <v>2450</v>
      </c>
      <c r="O7">
        <v>25</v>
      </c>
      <c r="Q7" s="21">
        <f>F17</f>
        <v>13.36</v>
      </c>
      <c r="R7">
        <f>L17</f>
        <v>24.17</v>
      </c>
      <c r="S7">
        <v>75</v>
      </c>
    </row>
    <row r="8" spans="1:19" x14ac:dyDescent="0.3">
      <c r="A8" t="str">
        <f t="shared" si="0"/>
        <v>U18F</v>
      </c>
      <c r="B8" t="s">
        <v>26</v>
      </c>
      <c r="C8" t="s">
        <v>27</v>
      </c>
      <c r="D8">
        <v>1.63</v>
      </c>
      <c r="E8">
        <v>57</v>
      </c>
      <c r="F8">
        <v>14.05</v>
      </c>
      <c r="G8">
        <v>64</v>
      </c>
      <c r="H8">
        <v>10.199999999999999</v>
      </c>
      <c r="I8">
        <v>10.14</v>
      </c>
      <c r="J8">
        <v>2.12</v>
      </c>
      <c r="K8">
        <v>135</v>
      </c>
      <c r="L8">
        <v>27.04</v>
      </c>
      <c r="M8">
        <v>72</v>
      </c>
      <c r="N8">
        <v>2500</v>
      </c>
      <c r="O8">
        <v>30</v>
      </c>
      <c r="Q8" s="21">
        <f>F16</f>
        <v>13.47</v>
      </c>
      <c r="R8">
        <f>L16</f>
        <v>24.52</v>
      </c>
      <c r="S8">
        <v>70</v>
      </c>
    </row>
    <row r="9" spans="1:19" x14ac:dyDescent="0.3">
      <c r="A9" t="str">
        <f t="shared" si="0"/>
        <v>U18F</v>
      </c>
      <c r="B9" t="s">
        <v>26</v>
      </c>
      <c r="C9" t="s">
        <v>27</v>
      </c>
      <c r="D9">
        <v>1.64</v>
      </c>
      <c r="E9">
        <v>58</v>
      </c>
      <c r="F9">
        <v>14</v>
      </c>
      <c r="G9">
        <v>67</v>
      </c>
      <c r="H9">
        <v>10.38</v>
      </c>
      <c r="I9">
        <v>10.3</v>
      </c>
      <c r="J9">
        <v>2.13</v>
      </c>
      <c r="K9">
        <v>137</v>
      </c>
      <c r="L9">
        <v>26.51</v>
      </c>
      <c r="M9">
        <v>74</v>
      </c>
      <c r="N9">
        <v>2525</v>
      </c>
      <c r="O9">
        <v>35</v>
      </c>
      <c r="Q9" s="21">
        <f>F15</f>
        <v>13.53</v>
      </c>
      <c r="R9">
        <f>L15</f>
        <v>24.85</v>
      </c>
      <c r="S9">
        <v>65</v>
      </c>
    </row>
    <row r="10" spans="1:19" x14ac:dyDescent="0.3">
      <c r="A10" t="str">
        <f t="shared" si="0"/>
        <v>U18F</v>
      </c>
      <c r="B10" t="s">
        <v>26</v>
      </c>
      <c r="C10" t="s">
        <v>27</v>
      </c>
      <c r="D10">
        <v>1.64</v>
      </c>
      <c r="E10">
        <v>58.76</v>
      </c>
      <c r="F10">
        <v>13.9</v>
      </c>
      <c r="G10">
        <v>70</v>
      </c>
      <c r="H10">
        <v>10.44</v>
      </c>
      <c r="I10">
        <v>10.39</v>
      </c>
      <c r="J10">
        <v>2.15</v>
      </c>
      <c r="K10">
        <v>138</v>
      </c>
      <c r="L10">
        <v>26.22</v>
      </c>
      <c r="M10">
        <v>75</v>
      </c>
      <c r="N10">
        <v>2550</v>
      </c>
      <c r="O10">
        <v>40</v>
      </c>
      <c r="Q10" s="21">
        <f>F14</f>
        <v>13.59</v>
      </c>
      <c r="R10">
        <f>L14</f>
        <v>25.16</v>
      </c>
      <c r="S10">
        <v>60</v>
      </c>
    </row>
    <row r="11" spans="1:19" x14ac:dyDescent="0.3">
      <c r="A11" t="str">
        <f t="shared" si="0"/>
        <v>U18F</v>
      </c>
      <c r="B11" t="s">
        <v>26</v>
      </c>
      <c r="C11" t="s">
        <v>27</v>
      </c>
      <c r="D11">
        <v>1.65</v>
      </c>
      <c r="E11">
        <v>59.21</v>
      </c>
      <c r="F11">
        <v>13.84</v>
      </c>
      <c r="G11">
        <v>73</v>
      </c>
      <c r="H11">
        <v>10.55</v>
      </c>
      <c r="I11">
        <v>10.5</v>
      </c>
      <c r="J11">
        <v>2.17</v>
      </c>
      <c r="K11">
        <v>139</v>
      </c>
      <c r="L11">
        <v>26.12</v>
      </c>
      <c r="M11">
        <v>77</v>
      </c>
      <c r="N11">
        <v>2575</v>
      </c>
      <c r="O11">
        <v>45</v>
      </c>
      <c r="Q11" s="21">
        <f>F13</f>
        <v>13.68</v>
      </c>
      <c r="R11">
        <f>L13</f>
        <v>25.36</v>
      </c>
      <c r="S11">
        <v>55</v>
      </c>
    </row>
    <row r="12" spans="1:19" x14ac:dyDescent="0.3">
      <c r="A12" t="str">
        <f t="shared" si="0"/>
        <v>U18F</v>
      </c>
      <c r="B12" t="s">
        <v>26</v>
      </c>
      <c r="C12" t="s">
        <v>27</v>
      </c>
      <c r="D12">
        <v>1.66</v>
      </c>
      <c r="E12">
        <v>60</v>
      </c>
      <c r="F12">
        <v>13.78</v>
      </c>
      <c r="G12">
        <v>75</v>
      </c>
      <c r="H12">
        <v>10.67</v>
      </c>
      <c r="I12">
        <v>10.63</v>
      </c>
      <c r="J12">
        <v>2.19</v>
      </c>
      <c r="K12">
        <v>140</v>
      </c>
      <c r="L12">
        <v>25.75</v>
      </c>
      <c r="M12">
        <v>78</v>
      </c>
      <c r="N12">
        <v>2600</v>
      </c>
      <c r="O12">
        <v>50</v>
      </c>
      <c r="Q12" s="21">
        <f>F12</f>
        <v>13.78</v>
      </c>
      <c r="R12">
        <f>L12</f>
        <v>25.75</v>
      </c>
      <c r="S12">
        <v>50</v>
      </c>
    </row>
    <row r="13" spans="1:19" x14ac:dyDescent="0.3">
      <c r="A13" t="str">
        <f t="shared" si="0"/>
        <v>U18F</v>
      </c>
      <c r="B13" t="s">
        <v>26</v>
      </c>
      <c r="C13" t="s">
        <v>27</v>
      </c>
      <c r="D13">
        <v>1.66</v>
      </c>
      <c r="E13">
        <v>61</v>
      </c>
      <c r="F13">
        <v>13.68</v>
      </c>
      <c r="G13">
        <v>78</v>
      </c>
      <c r="H13">
        <v>10.79</v>
      </c>
      <c r="I13">
        <v>10.7</v>
      </c>
      <c r="J13">
        <v>2.2000000000000002</v>
      </c>
      <c r="K13">
        <v>142</v>
      </c>
      <c r="L13">
        <v>25.36</v>
      </c>
      <c r="M13">
        <v>79</v>
      </c>
      <c r="N13">
        <v>2625</v>
      </c>
      <c r="O13">
        <v>55</v>
      </c>
      <c r="Q13" s="21">
        <f>F11</f>
        <v>13.84</v>
      </c>
      <c r="R13">
        <f>L11</f>
        <v>26.12</v>
      </c>
      <c r="S13">
        <v>45</v>
      </c>
    </row>
    <row r="14" spans="1:19" x14ac:dyDescent="0.3">
      <c r="A14" t="str">
        <f t="shared" si="0"/>
        <v>U18F</v>
      </c>
      <c r="B14" t="s">
        <v>26</v>
      </c>
      <c r="C14" t="s">
        <v>27</v>
      </c>
      <c r="D14">
        <v>1.67</v>
      </c>
      <c r="E14">
        <v>62</v>
      </c>
      <c r="F14">
        <v>13.59</v>
      </c>
      <c r="G14">
        <v>82</v>
      </c>
      <c r="H14">
        <v>10.87</v>
      </c>
      <c r="I14">
        <v>10.81</v>
      </c>
      <c r="J14">
        <v>2.2200000000000002</v>
      </c>
      <c r="K14">
        <v>143</v>
      </c>
      <c r="L14">
        <v>25.16</v>
      </c>
      <c r="M14">
        <v>81</v>
      </c>
      <c r="N14">
        <v>2650</v>
      </c>
      <c r="O14">
        <v>60</v>
      </c>
      <c r="Q14" s="21">
        <f>F10</f>
        <v>13.9</v>
      </c>
      <c r="R14">
        <f>L10</f>
        <v>26.22</v>
      </c>
      <c r="S14">
        <v>40</v>
      </c>
    </row>
    <row r="15" spans="1:19" x14ac:dyDescent="0.3">
      <c r="A15" t="str">
        <f t="shared" si="0"/>
        <v>U18F</v>
      </c>
      <c r="B15" t="s">
        <v>26</v>
      </c>
      <c r="C15" t="s">
        <v>27</v>
      </c>
      <c r="D15">
        <v>1.68</v>
      </c>
      <c r="E15">
        <v>62.8</v>
      </c>
      <c r="F15">
        <v>13.53</v>
      </c>
      <c r="G15">
        <v>84</v>
      </c>
      <c r="H15">
        <v>10.98</v>
      </c>
      <c r="I15">
        <v>10.88</v>
      </c>
      <c r="J15">
        <v>2.2400000000000002</v>
      </c>
      <c r="K15">
        <v>145</v>
      </c>
      <c r="L15">
        <v>24.85</v>
      </c>
      <c r="M15">
        <v>82</v>
      </c>
      <c r="N15">
        <v>2675</v>
      </c>
      <c r="O15">
        <v>65</v>
      </c>
      <c r="Q15" s="21">
        <f>F9</f>
        <v>14</v>
      </c>
      <c r="R15">
        <f>L9</f>
        <v>26.51</v>
      </c>
      <c r="S15">
        <v>35</v>
      </c>
    </row>
    <row r="16" spans="1:19" x14ac:dyDescent="0.3">
      <c r="A16" t="str">
        <f t="shared" si="0"/>
        <v>U18F</v>
      </c>
      <c r="B16" t="s">
        <v>26</v>
      </c>
      <c r="C16" t="s">
        <v>27</v>
      </c>
      <c r="D16">
        <v>1.69</v>
      </c>
      <c r="E16">
        <v>63.16</v>
      </c>
      <c r="F16">
        <v>13.47</v>
      </c>
      <c r="G16">
        <v>86</v>
      </c>
      <c r="H16">
        <v>11.07</v>
      </c>
      <c r="I16">
        <v>11</v>
      </c>
      <c r="J16">
        <v>2.25</v>
      </c>
      <c r="K16">
        <v>146</v>
      </c>
      <c r="L16">
        <v>24.52</v>
      </c>
      <c r="M16">
        <v>83</v>
      </c>
      <c r="N16">
        <v>2700</v>
      </c>
      <c r="O16">
        <v>70</v>
      </c>
      <c r="Q16" s="21">
        <f>F8</f>
        <v>14.05</v>
      </c>
      <c r="R16">
        <f>L8</f>
        <v>27.04</v>
      </c>
      <c r="S16">
        <v>30</v>
      </c>
    </row>
    <row r="17" spans="1:19" x14ac:dyDescent="0.3">
      <c r="A17" t="str">
        <f t="shared" si="0"/>
        <v>U18F</v>
      </c>
      <c r="B17" t="s">
        <v>26</v>
      </c>
      <c r="C17" t="s">
        <v>27</v>
      </c>
      <c r="D17">
        <v>1.69</v>
      </c>
      <c r="E17">
        <v>64.075000000000003</v>
      </c>
      <c r="F17">
        <v>13.36</v>
      </c>
      <c r="G17">
        <v>89</v>
      </c>
      <c r="H17">
        <v>11.21</v>
      </c>
      <c r="I17">
        <v>11.14</v>
      </c>
      <c r="J17">
        <v>2.27</v>
      </c>
      <c r="K17">
        <v>148</v>
      </c>
      <c r="L17">
        <v>24.17</v>
      </c>
      <c r="M17">
        <v>85</v>
      </c>
      <c r="N17">
        <v>2750</v>
      </c>
      <c r="O17">
        <v>75</v>
      </c>
      <c r="Q17" s="21">
        <f>F7</f>
        <v>14.14</v>
      </c>
      <c r="R17">
        <f>L7</f>
        <v>27.31</v>
      </c>
      <c r="S17">
        <v>25</v>
      </c>
    </row>
    <row r="18" spans="1:19" x14ac:dyDescent="0.3">
      <c r="A18" t="str">
        <f t="shared" si="0"/>
        <v>U18F</v>
      </c>
      <c r="B18" t="s">
        <v>26</v>
      </c>
      <c r="C18" t="s">
        <v>27</v>
      </c>
      <c r="D18">
        <v>1.7</v>
      </c>
      <c r="E18">
        <v>65</v>
      </c>
      <c r="F18">
        <v>13.29</v>
      </c>
      <c r="G18">
        <v>92</v>
      </c>
      <c r="H18">
        <v>11.3</v>
      </c>
      <c r="I18">
        <v>11.23</v>
      </c>
      <c r="J18">
        <v>2.29</v>
      </c>
      <c r="K18">
        <v>149</v>
      </c>
      <c r="L18">
        <v>23.7</v>
      </c>
      <c r="M18">
        <v>86</v>
      </c>
      <c r="N18">
        <v>2775</v>
      </c>
      <c r="O18">
        <v>80</v>
      </c>
      <c r="Q18" s="21">
        <f>F6</f>
        <v>14.22</v>
      </c>
      <c r="R18">
        <f>L6</f>
        <v>27.6</v>
      </c>
      <c r="S18">
        <v>20</v>
      </c>
    </row>
    <row r="19" spans="1:19" x14ac:dyDescent="0.3">
      <c r="A19" t="str">
        <f t="shared" si="0"/>
        <v>U18F</v>
      </c>
      <c r="B19" t="s">
        <v>26</v>
      </c>
      <c r="C19" t="s">
        <v>27</v>
      </c>
      <c r="D19">
        <v>1.71</v>
      </c>
      <c r="E19">
        <v>67</v>
      </c>
      <c r="F19">
        <v>13.15</v>
      </c>
      <c r="G19">
        <v>96</v>
      </c>
      <c r="H19">
        <v>11.47</v>
      </c>
      <c r="I19">
        <v>11.38</v>
      </c>
      <c r="J19">
        <v>2.31</v>
      </c>
      <c r="K19">
        <v>151</v>
      </c>
      <c r="L19">
        <v>23.33</v>
      </c>
      <c r="M19">
        <v>88</v>
      </c>
      <c r="N19">
        <v>2800</v>
      </c>
      <c r="O19">
        <v>85</v>
      </c>
      <c r="Q19" s="21">
        <f>F5</f>
        <v>14.38</v>
      </c>
      <c r="R19">
        <f>L5</f>
        <v>27.98</v>
      </c>
      <c r="S19">
        <v>15</v>
      </c>
    </row>
    <row r="20" spans="1:19" x14ac:dyDescent="0.3">
      <c r="A20" t="str">
        <f t="shared" si="0"/>
        <v>U18F</v>
      </c>
      <c r="B20" t="s">
        <v>26</v>
      </c>
      <c r="C20" t="s">
        <v>27</v>
      </c>
      <c r="D20">
        <v>1.72</v>
      </c>
      <c r="E20">
        <v>68.709999999999994</v>
      </c>
      <c r="F20">
        <v>13.12</v>
      </c>
      <c r="G20">
        <v>104</v>
      </c>
      <c r="H20">
        <v>11.57</v>
      </c>
      <c r="I20">
        <v>11.52</v>
      </c>
      <c r="J20">
        <v>2.36</v>
      </c>
      <c r="K20">
        <v>153</v>
      </c>
      <c r="L20">
        <v>22.97</v>
      </c>
      <c r="M20">
        <v>91</v>
      </c>
      <c r="N20">
        <v>2850</v>
      </c>
      <c r="O20">
        <v>90</v>
      </c>
      <c r="Q20" s="21">
        <f>F4</f>
        <v>14.5</v>
      </c>
      <c r="R20">
        <f>L4</f>
        <v>28.4</v>
      </c>
      <c r="S20">
        <v>10</v>
      </c>
    </row>
    <row r="21" spans="1:19" x14ac:dyDescent="0.3">
      <c r="A21" t="str">
        <f t="shared" si="0"/>
        <v>U18F</v>
      </c>
      <c r="B21" t="s">
        <v>26</v>
      </c>
      <c r="C21" t="s">
        <v>27</v>
      </c>
      <c r="D21">
        <v>1.75</v>
      </c>
      <c r="E21">
        <v>72.11</v>
      </c>
      <c r="F21">
        <v>12.83</v>
      </c>
      <c r="G21">
        <v>108</v>
      </c>
      <c r="H21">
        <v>12</v>
      </c>
      <c r="I21">
        <v>11.84</v>
      </c>
      <c r="J21">
        <v>2.37</v>
      </c>
      <c r="K21">
        <v>158</v>
      </c>
      <c r="L21">
        <v>21.97</v>
      </c>
      <c r="M21">
        <v>93</v>
      </c>
      <c r="N21">
        <v>2900</v>
      </c>
      <c r="O21">
        <v>95</v>
      </c>
      <c r="Q21" s="21">
        <f>F3</f>
        <v>14.73</v>
      </c>
      <c r="R21">
        <f>L3</f>
        <v>28.8</v>
      </c>
      <c r="S21">
        <v>5</v>
      </c>
    </row>
    <row r="22" spans="1:19" x14ac:dyDescent="0.3">
      <c r="A22" t="str">
        <f t="shared" si="0"/>
        <v>U18F</v>
      </c>
      <c r="B22" t="s">
        <v>26</v>
      </c>
      <c r="C22" t="s">
        <v>27</v>
      </c>
      <c r="D22">
        <v>1.85</v>
      </c>
      <c r="E22">
        <v>81.2</v>
      </c>
      <c r="F22">
        <v>12.67</v>
      </c>
      <c r="G22">
        <v>121</v>
      </c>
      <c r="H22">
        <v>12.13</v>
      </c>
      <c r="I22">
        <v>12.03</v>
      </c>
      <c r="J22">
        <v>2.44</v>
      </c>
      <c r="K22">
        <v>162</v>
      </c>
      <c r="L22">
        <v>20.92</v>
      </c>
      <c r="M22">
        <v>100</v>
      </c>
      <c r="N22">
        <v>2950</v>
      </c>
      <c r="O22">
        <v>100</v>
      </c>
      <c r="Q22" s="21">
        <f>F2</f>
        <v>20</v>
      </c>
      <c r="R22">
        <f>L2</f>
        <v>60</v>
      </c>
      <c r="S22">
        <v>0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22"/>
  <sheetViews>
    <sheetView zoomScale="65" zoomScaleNormal="65" workbookViewId="0">
      <selection activeCell="N31" sqref="N31"/>
    </sheetView>
  </sheetViews>
  <sheetFormatPr baseColWidth="10" defaultColWidth="8.796875" defaultRowHeight="15.6" x14ac:dyDescent="0.3"/>
  <cols>
    <col min="1" max="1025" width="10.69921875" customWidth="1"/>
  </cols>
  <sheetData>
    <row r="1" spans="1:19" x14ac:dyDescent="0.3"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Q1" t="s">
        <v>44</v>
      </c>
      <c r="R1" t="s">
        <v>45</v>
      </c>
      <c r="S1" t="s">
        <v>46</v>
      </c>
    </row>
    <row r="2" spans="1:19" x14ac:dyDescent="0.3">
      <c r="A2" t="str">
        <f t="shared" ref="A2:A22" si="0">CONCATENATE(B2,C2)</f>
        <v>U18M</v>
      </c>
      <c r="B2" t="s">
        <v>26</v>
      </c>
      <c r="C2" t="s">
        <v>29</v>
      </c>
      <c r="D2">
        <v>1.5</v>
      </c>
      <c r="E2">
        <v>39.299999999999997</v>
      </c>
      <c r="F2">
        <v>20</v>
      </c>
      <c r="G2">
        <v>0</v>
      </c>
      <c r="H2">
        <v>0</v>
      </c>
      <c r="I2">
        <v>0</v>
      </c>
      <c r="J2">
        <v>0</v>
      </c>
      <c r="K2">
        <v>0</v>
      </c>
      <c r="L2">
        <v>60</v>
      </c>
      <c r="M2">
        <v>0</v>
      </c>
      <c r="N2">
        <v>0</v>
      </c>
      <c r="O2">
        <v>0</v>
      </c>
      <c r="Q2" s="21">
        <f>F22</f>
        <v>11.4</v>
      </c>
      <c r="R2">
        <f>L22</f>
        <v>18.8</v>
      </c>
      <c r="S2">
        <v>100</v>
      </c>
    </row>
    <row r="3" spans="1:19" x14ac:dyDescent="0.3">
      <c r="A3" t="str">
        <f t="shared" si="0"/>
        <v>U18M</v>
      </c>
      <c r="B3" t="s">
        <v>26</v>
      </c>
      <c r="C3" t="s">
        <v>29</v>
      </c>
      <c r="D3">
        <v>1.66</v>
      </c>
      <c r="E3">
        <v>56.61</v>
      </c>
      <c r="F3">
        <v>13.46</v>
      </c>
      <c r="G3">
        <v>48</v>
      </c>
      <c r="H3">
        <v>11</v>
      </c>
      <c r="I3">
        <v>10.72</v>
      </c>
      <c r="J3">
        <v>1.6</v>
      </c>
      <c r="K3">
        <v>111</v>
      </c>
      <c r="L3">
        <v>25.82</v>
      </c>
      <c r="M3">
        <v>72</v>
      </c>
      <c r="N3">
        <v>2400</v>
      </c>
      <c r="O3">
        <v>5</v>
      </c>
      <c r="Q3" s="21">
        <f>F21</f>
        <v>11.84</v>
      </c>
      <c r="R3">
        <f>L21</f>
        <v>19.989999999999998</v>
      </c>
      <c r="S3">
        <v>95</v>
      </c>
    </row>
    <row r="4" spans="1:19" x14ac:dyDescent="0.3">
      <c r="A4" t="str">
        <f t="shared" si="0"/>
        <v>U18M</v>
      </c>
      <c r="B4" t="s">
        <v>26</v>
      </c>
      <c r="C4" t="s">
        <v>29</v>
      </c>
      <c r="D4">
        <v>1.68</v>
      </c>
      <c r="E4">
        <v>59.2</v>
      </c>
      <c r="F4">
        <v>13.2</v>
      </c>
      <c r="G4">
        <v>60</v>
      </c>
      <c r="H4">
        <v>11.53</v>
      </c>
      <c r="I4">
        <v>11.22</v>
      </c>
      <c r="J4">
        <v>2.33</v>
      </c>
      <c r="K4">
        <v>131</v>
      </c>
      <c r="L4">
        <v>25.67</v>
      </c>
      <c r="M4">
        <v>81</v>
      </c>
      <c r="N4">
        <v>2650</v>
      </c>
      <c r="O4">
        <v>10</v>
      </c>
      <c r="Q4" s="21">
        <f>F20</f>
        <v>11.88</v>
      </c>
      <c r="R4">
        <f>L20</f>
        <v>20.46</v>
      </c>
      <c r="S4">
        <v>90</v>
      </c>
    </row>
    <row r="5" spans="1:19" x14ac:dyDescent="0.3">
      <c r="A5" t="str">
        <f t="shared" si="0"/>
        <v>U18M</v>
      </c>
      <c r="B5" t="s">
        <v>26</v>
      </c>
      <c r="C5" t="s">
        <v>29</v>
      </c>
      <c r="D5">
        <v>1.7</v>
      </c>
      <c r="E5">
        <v>61</v>
      </c>
      <c r="F5">
        <v>13.03</v>
      </c>
      <c r="G5">
        <v>69</v>
      </c>
      <c r="H5">
        <v>11.68</v>
      </c>
      <c r="I5">
        <v>11.59</v>
      </c>
      <c r="J5">
        <v>2.38</v>
      </c>
      <c r="K5">
        <v>133</v>
      </c>
      <c r="L5">
        <v>24.6</v>
      </c>
      <c r="M5">
        <v>84</v>
      </c>
      <c r="N5">
        <v>2700</v>
      </c>
      <c r="O5">
        <v>15</v>
      </c>
      <c r="Q5" s="21">
        <f>F19</f>
        <v>12</v>
      </c>
      <c r="R5">
        <f>L19</f>
        <v>20.76</v>
      </c>
      <c r="S5">
        <v>85</v>
      </c>
    </row>
    <row r="6" spans="1:19" x14ac:dyDescent="0.3">
      <c r="A6" t="str">
        <f t="shared" si="0"/>
        <v>U18M</v>
      </c>
      <c r="B6" t="s">
        <v>26</v>
      </c>
      <c r="C6" t="s">
        <v>29</v>
      </c>
      <c r="D6">
        <v>1.71</v>
      </c>
      <c r="E6">
        <v>62.62</v>
      </c>
      <c r="F6">
        <v>12.97</v>
      </c>
      <c r="G6">
        <v>76</v>
      </c>
      <c r="H6">
        <v>11.95</v>
      </c>
      <c r="I6">
        <v>11.72</v>
      </c>
      <c r="J6">
        <v>2.4300000000000002</v>
      </c>
      <c r="K6">
        <v>137</v>
      </c>
      <c r="L6">
        <v>24.4</v>
      </c>
      <c r="M6">
        <v>86</v>
      </c>
      <c r="N6">
        <v>2800</v>
      </c>
      <c r="O6">
        <v>20</v>
      </c>
      <c r="Q6" s="21">
        <f>F18</f>
        <v>12.1</v>
      </c>
      <c r="R6">
        <f>L18</f>
        <v>21.05</v>
      </c>
      <c r="S6">
        <v>80</v>
      </c>
    </row>
    <row r="7" spans="1:19" x14ac:dyDescent="0.3">
      <c r="A7" t="str">
        <f t="shared" si="0"/>
        <v>U18M</v>
      </c>
      <c r="B7" t="s">
        <v>26</v>
      </c>
      <c r="C7" t="s">
        <v>29</v>
      </c>
      <c r="D7">
        <v>1.72</v>
      </c>
      <c r="E7">
        <v>64</v>
      </c>
      <c r="F7">
        <v>12.85</v>
      </c>
      <c r="G7">
        <v>80</v>
      </c>
      <c r="H7">
        <v>12.02</v>
      </c>
      <c r="I7">
        <v>11.9</v>
      </c>
      <c r="J7">
        <v>2.4500000000000002</v>
      </c>
      <c r="K7">
        <v>140</v>
      </c>
      <c r="L7">
        <v>23.94</v>
      </c>
      <c r="M7">
        <v>88</v>
      </c>
      <c r="N7">
        <v>2825</v>
      </c>
      <c r="O7">
        <v>25</v>
      </c>
      <c r="Q7" s="21">
        <f>F17</f>
        <v>12.18</v>
      </c>
      <c r="R7">
        <f>L17</f>
        <v>21.4</v>
      </c>
      <c r="S7">
        <v>75</v>
      </c>
    </row>
    <row r="8" spans="1:19" x14ac:dyDescent="0.3">
      <c r="A8" t="str">
        <f t="shared" si="0"/>
        <v>U18M</v>
      </c>
      <c r="B8" t="s">
        <v>26</v>
      </c>
      <c r="C8" t="s">
        <v>29</v>
      </c>
      <c r="D8">
        <v>1.72</v>
      </c>
      <c r="E8">
        <v>65</v>
      </c>
      <c r="F8">
        <v>12.77</v>
      </c>
      <c r="G8">
        <v>86</v>
      </c>
      <c r="H8">
        <v>12.2</v>
      </c>
      <c r="I8">
        <v>12</v>
      </c>
      <c r="J8">
        <v>2.4900000000000002</v>
      </c>
      <c r="K8">
        <v>141</v>
      </c>
      <c r="L8">
        <v>23.72</v>
      </c>
      <c r="M8">
        <v>89</v>
      </c>
      <c r="N8">
        <v>2850</v>
      </c>
      <c r="O8">
        <v>30</v>
      </c>
      <c r="Q8" s="21">
        <f>F16</f>
        <v>12.27</v>
      </c>
      <c r="R8">
        <f>L16</f>
        <v>21.66</v>
      </c>
      <c r="S8">
        <v>70</v>
      </c>
    </row>
    <row r="9" spans="1:19" x14ac:dyDescent="0.3">
      <c r="A9" t="str">
        <f t="shared" si="0"/>
        <v>U18M</v>
      </c>
      <c r="B9" t="s">
        <v>26</v>
      </c>
      <c r="C9" t="s">
        <v>29</v>
      </c>
      <c r="D9">
        <v>1.73</v>
      </c>
      <c r="E9">
        <v>66</v>
      </c>
      <c r="F9">
        <v>12.71</v>
      </c>
      <c r="G9">
        <v>89</v>
      </c>
      <c r="H9">
        <v>12.3</v>
      </c>
      <c r="I9">
        <v>12.22</v>
      </c>
      <c r="J9">
        <v>2.5</v>
      </c>
      <c r="K9">
        <v>143</v>
      </c>
      <c r="L9">
        <v>23.25</v>
      </c>
      <c r="M9">
        <v>91</v>
      </c>
      <c r="N9">
        <v>2900</v>
      </c>
      <c r="O9">
        <v>35</v>
      </c>
      <c r="Q9" s="21">
        <f>F15</f>
        <v>12.32</v>
      </c>
      <c r="R9">
        <f>L15</f>
        <v>21.96</v>
      </c>
      <c r="S9">
        <v>65</v>
      </c>
    </row>
    <row r="10" spans="1:19" x14ac:dyDescent="0.3">
      <c r="A10" t="str">
        <f t="shared" si="0"/>
        <v>U18M</v>
      </c>
      <c r="B10" t="s">
        <v>26</v>
      </c>
      <c r="C10" t="s">
        <v>29</v>
      </c>
      <c r="D10">
        <v>1.74</v>
      </c>
      <c r="E10">
        <v>67</v>
      </c>
      <c r="F10">
        <v>12.66</v>
      </c>
      <c r="G10">
        <v>94</v>
      </c>
      <c r="H10">
        <v>12.43</v>
      </c>
      <c r="I10">
        <v>12.25</v>
      </c>
      <c r="J10">
        <v>2.52</v>
      </c>
      <c r="K10">
        <v>145</v>
      </c>
      <c r="L10">
        <v>23.1</v>
      </c>
      <c r="M10">
        <v>92</v>
      </c>
      <c r="N10">
        <v>2950</v>
      </c>
      <c r="O10">
        <v>40</v>
      </c>
      <c r="Q10" s="21">
        <f>F14</f>
        <v>12.39</v>
      </c>
      <c r="R10">
        <f>L14</f>
        <v>22.18</v>
      </c>
      <c r="S10">
        <v>60</v>
      </c>
    </row>
    <row r="11" spans="1:19" x14ac:dyDescent="0.3">
      <c r="A11" t="str">
        <f t="shared" si="0"/>
        <v>U18M</v>
      </c>
      <c r="B11" t="s">
        <v>26</v>
      </c>
      <c r="C11" t="s">
        <v>29</v>
      </c>
      <c r="D11">
        <v>1.75</v>
      </c>
      <c r="E11">
        <v>68.2</v>
      </c>
      <c r="F11">
        <v>12.57</v>
      </c>
      <c r="G11">
        <v>95</v>
      </c>
      <c r="H11">
        <v>12.53</v>
      </c>
      <c r="I11">
        <v>12.4</v>
      </c>
      <c r="J11">
        <v>2.54</v>
      </c>
      <c r="K11">
        <v>147</v>
      </c>
      <c r="L11">
        <v>22.86</v>
      </c>
      <c r="M11">
        <v>93</v>
      </c>
      <c r="N11">
        <v>2975</v>
      </c>
      <c r="O11">
        <v>45</v>
      </c>
      <c r="Q11" s="21">
        <f>F13</f>
        <v>12.48</v>
      </c>
      <c r="R11">
        <f>L13</f>
        <v>22.51</v>
      </c>
      <c r="S11">
        <v>55</v>
      </c>
    </row>
    <row r="12" spans="1:19" x14ac:dyDescent="0.3">
      <c r="A12" t="str">
        <f t="shared" si="0"/>
        <v>U18M</v>
      </c>
      <c r="B12" t="s">
        <v>26</v>
      </c>
      <c r="C12" t="s">
        <v>29</v>
      </c>
      <c r="D12">
        <v>1.76</v>
      </c>
      <c r="E12">
        <v>69.099999999999994</v>
      </c>
      <c r="F12">
        <v>12.51</v>
      </c>
      <c r="G12">
        <v>99</v>
      </c>
      <c r="H12">
        <v>12.7</v>
      </c>
      <c r="I12">
        <v>12.48</v>
      </c>
      <c r="J12">
        <v>2.56</v>
      </c>
      <c r="K12">
        <v>149</v>
      </c>
      <c r="L12">
        <v>22.61</v>
      </c>
      <c r="M12">
        <v>94</v>
      </c>
      <c r="N12">
        <v>3000</v>
      </c>
      <c r="O12">
        <v>50</v>
      </c>
      <c r="Q12" s="21">
        <f>F12</f>
        <v>12.51</v>
      </c>
      <c r="R12">
        <f>L12</f>
        <v>22.61</v>
      </c>
      <c r="S12">
        <v>50</v>
      </c>
    </row>
    <row r="13" spans="1:19" x14ac:dyDescent="0.3">
      <c r="A13" t="str">
        <f t="shared" si="0"/>
        <v>U18M</v>
      </c>
      <c r="B13" t="s">
        <v>26</v>
      </c>
      <c r="C13" t="s">
        <v>29</v>
      </c>
      <c r="D13">
        <v>1.77</v>
      </c>
      <c r="E13">
        <v>70.055000000000007</v>
      </c>
      <c r="F13">
        <v>12.48</v>
      </c>
      <c r="G13">
        <v>102</v>
      </c>
      <c r="H13">
        <v>12.77</v>
      </c>
      <c r="I13">
        <v>12.6</v>
      </c>
      <c r="J13">
        <v>2.58</v>
      </c>
      <c r="K13">
        <v>150</v>
      </c>
      <c r="L13">
        <v>22.51</v>
      </c>
      <c r="M13">
        <v>95</v>
      </c>
      <c r="N13">
        <v>3025</v>
      </c>
      <c r="O13">
        <v>55</v>
      </c>
      <c r="Q13" s="21">
        <f>F11</f>
        <v>12.57</v>
      </c>
      <c r="R13">
        <f>L11</f>
        <v>22.86</v>
      </c>
      <c r="S13">
        <v>45</v>
      </c>
    </row>
    <row r="14" spans="1:19" x14ac:dyDescent="0.3">
      <c r="A14" t="str">
        <f t="shared" si="0"/>
        <v>U18M</v>
      </c>
      <c r="B14" t="s">
        <v>26</v>
      </c>
      <c r="C14" t="s">
        <v>29</v>
      </c>
      <c r="D14">
        <v>1.77</v>
      </c>
      <c r="E14">
        <v>71.16</v>
      </c>
      <c r="F14">
        <v>12.39</v>
      </c>
      <c r="G14">
        <v>105</v>
      </c>
      <c r="H14">
        <v>12.92</v>
      </c>
      <c r="I14">
        <v>12.68</v>
      </c>
      <c r="J14">
        <v>2.6</v>
      </c>
      <c r="K14">
        <v>151</v>
      </c>
      <c r="L14">
        <v>22.18</v>
      </c>
      <c r="M14">
        <v>96</v>
      </c>
      <c r="N14">
        <v>3050</v>
      </c>
      <c r="O14">
        <v>60</v>
      </c>
      <c r="Q14" s="21">
        <f>F10</f>
        <v>12.66</v>
      </c>
      <c r="R14">
        <f>L10</f>
        <v>23.1</v>
      </c>
      <c r="S14">
        <v>40</v>
      </c>
    </row>
    <row r="15" spans="1:19" x14ac:dyDescent="0.3">
      <c r="A15" t="str">
        <f t="shared" si="0"/>
        <v>U18M</v>
      </c>
      <c r="B15" t="s">
        <v>26</v>
      </c>
      <c r="C15" t="s">
        <v>29</v>
      </c>
      <c r="D15">
        <v>1.78</v>
      </c>
      <c r="E15">
        <v>72.2</v>
      </c>
      <c r="F15">
        <v>12.32</v>
      </c>
      <c r="G15">
        <v>109</v>
      </c>
      <c r="H15">
        <v>13</v>
      </c>
      <c r="I15">
        <v>12.85</v>
      </c>
      <c r="J15">
        <v>2.62</v>
      </c>
      <c r="K15">
        <v>153</v>
      </c>
      <c r="L15">
        <v>21.96</v>
      </c>
      <c r="M15">
        <v>97</v>
      </c>
      <c r="N15">
        <v>3100</v>
      </c>
      <c r="O15">
        <v>65</v>
      </c>
      <c r="Q15" s="21">
        <f>F9</f>
        <v>12.71</v>
      </c>
      <c r="R15">
        <f>L9</f>
        <v>23.25</v>
      </c>
      <c r="S15">
        <v>35</v>
      </c>
    </row>
    <row r="16" spans="1:19" x14ac:dyDescent="0.3">
      <c r="A16" t="str">
        <f t="shared" si="0"/>
        <v>U18M</v>
      </c>
      <c r="B16" t="s">
        <v>26</v>
      </c>
      <c r="C16" t="s">
        <v>29</v>
      </c>
      <c r="D16">
        <v>1.79</v>
      </c>
      <c r="E16">
        <v>73.17</v>
      </c>
      <c r="F16">
        <v>12.27</v>
      </c>
      <c r="G16">
        <v>112</v>
      </c>
      <c r="H16">
        <v>13.13</v>
      </c>
      <c r="I16">
        <v>13</v>
      </c>
      <c r="J16">
        <v>2.64</v>
      </c>
      <c r="K16">
        <v>155</v>
      </c>
      <c r="L16">
        <v>21.66</v>
      </c>
      <c r="M16">
        <v>98</v>
      </c>
      <c r="N16">
        <v>3125</v>
      </c>
      <c r="O16">
        <v>70</v>
      </c>
      <c r="Q16" s="21">
        <f>F8</f>
        <v>12.77</v>
      </c>
      <c r="R16">
        <f>L8</f>
        <v>23.72</v>
      </c>
      <c r="S16">
        <v>30</v>
      </c>
    </row>
    <row r="17" spans="1:19" x14ac:dyDescent="0.3">
      <c r="A17" t="str">
        <f t="shared" si="0"/>
        <v>U18M</v>
      </c>
      <c r="B17" t="s">
        <v>26</v>
      </c>
      <c r="C17" t="s">
        <v>29</v>
      </c>
      <c r="D17">
        <v>1.8</v>
      </c>
      <c r="E17">
        <v>74.599999999999994</v>
      </c>
      <c r="F17">
        <v>12.18</v>
      </c>
      <c r="G17">
        <v>117</v>
      </c>
      <c r="H17">
        <v>13.25</v>
      </c>
      <c r="I17">
        <v>13.08</v>
      </c>
      <c r="J17">
        <v>2.66</v>
      </c>
      <c r="K17">
        <v>157</v>
      </c>
      <c r="L17">
        <v>21.4</v>
      </c>
      <c r="M17">
        <v>99</v>
      </c>
      <c r="N17">
        <v>3150</v>
      </c>
      <c r="O17">
        <v>75</v>
      </c>
      <c r="Q17" s="21">
        <f>F7</f>
        <v>12.85</v>
      </c>
      <c r="R17">
        <f>L7</f>
        <v>23.94</v>
      </c>
      <c r="S17">
        <v>25</v>
      </c>
    </row>
    <row r="18" spans="1:19" x14ac:dyDescent="0.3">
      <c r="A18" t="str">
        <f t="shared" si="0"/>
        <v>U18M</v>
      </c>
      <c r="B18" t="s">
        <v>26</v>
      </c>
      <c r="C18" t="s">
        <v>29</v>
      </c>
      <c r="D18">
        <v>1.81</v>
      </c>
      <c r="E18">
        <v>76</v>
      </c>
      <c r="F18">
        <v>12.1</v>
      </c>
      <c r="G18">
        <v>120</v>
      </c>
      <c r="H18">
        <v>13.36</v>
      </c>
      <c r="I18">
        <v>13.15</v>
      </c>
      <c r="J18">
        <v>2.7</v>
      </c>
      <c r="K18">
        <v>158</v>
      </c>
      <c r="L18">
        <v>21.05</v>
      </c>
      <c r="M18">
        <v>100</v>
      </c>
      <c r="N18">
        <v>3200</v>
      </c>
      <c r="O18">
        <v>80</v>
      </c>
      <c r="Q18" s="21">
        <f>F6</f>
        <v>12.97</v>
      </c>
      <c r="R18">
        <f>L6</f>
        <v>24.4</v>
      </c>
      <c r="S18">
        <v>20</v>
      </c>
    </row>
    <row r="19" spans="1:19" x14ac:dyDescent="0.3">
      <c r="A19" t="str">
        <f t="shared" si="0"/>
        <v>U18M</v>
      </c>
      <c r="B19" t="s">
        <v>26</v>
      </c>
      <c r="C19" t="s">
        <v>29</v>
      </c>
      <c r="D19">
        <v>1.82</v>
      </c>
      <c r="E19">
        <v>78</v>
      </c>
      <c r="F19">
        <v>12</v>
      </c>
      <c r="G19">
        <v>125</v>
      </c>
      <c r="H19">
        <v>13.53</v>
      </c>
      <c r="I19">
        <v>13.3</v>
      </c>
      <c r="J19">
        <v>2.73</v>
      </c>
      <c r="K19">
        <v>161</v>
      </c>
      <c r="L19">
        <v>20.76</v>
      </c>
      <c r="M19">
        <v>102</v>
      </c>
      <c r="N19">
        <v>3250</v>
      </c>
      <c r="O19">
        <v>85</v>
      </c>
      <c r="Q19" s="21">
        <f>F5</f>
        <v>13.03</v>
      </c>
      <c r="R19">
        <f>L5</f>
        <v>24.6</v>
      </c>
      <c r="S19">
        <v>15</v>
      </c>
    </row>
    <row r="20" spans="1:19" x14ac:dyDescent="0.3">
      <c r="A20" t="str">
        <f t="shared" si="0"/>
        <v>U18M</v>
      </c>
      <c r="B20" t="s">
        <v>26</v>
      </c>
      <c r="C20" t="s">
        <v>29</v>
      </c>
      <c r="D20">
        <v>1.84</v>
      </c>
      <c r="E20">
        <v>80</v>
      </c>
      <c r="F20">
        <v>11.88</v>
      </c>
      <c r="G20">
        <v>128</v>
      </c>
      <c r="H20">
        <v>13.68</v>
      </c>
      <c r="I20">
        <v>13.47</v>
      </c>
      <c r="J20">
        <v>2.75</v>
      </c>
      <c r="K20">
        <v>163</v>
      </c>
      <c r="L20">
        <v>20.46</v>
      </c>
      <c r="M20">
        <v>103</v>
      </c>
      <c r="N20">
        <v>3300</v>
      </c>
      <c r="O20">
        <v>90</v>
      </c>
      <c r="Q20" s="21">
        <f>F4</f>
        <v>13.2</v>
      </c>
      <c r="R20">
        <f>L4</f>
        <v>25.67</v>
      </c>
      <c r="S20">
        <v>10</v>
      </c>
    </row>
    <row r="21" spans="1:19" x14ac:dyDescent="0.3">
      <c r="A21" t="str">
        <f t="shared" si="0"/>
        <v>U18M</v>
      </c>
      <c r="B21" t="s">
        <v>26</v>
      </c>
      <c r="C21" t="s">
        <v>29</v>
      </c>
      <c r="D21">
        <v>1.86</v>
      </c>
      <c r="E21">
        <v>83.784999999999997</v>
      </c>
      <c r="F21">
        <v>11.84</v>
      </c>
      <c r="G21">
        <v>136</v>
      </c>
      <c r="H21">
        <v>13.94</v>
      </c>
      <c r="I21">
        <v>13.7</v>
      </c>
      <c r="J21">
        <v>2.79</v>
      </c>
      <c r="K21">
        <v>166</v>
      </c>
      <c r="L21">
        <v>19.989999999999998</v>
      </c>
      <c r="M21">
        <v>105</v>
      </c>
      <c r="N21">
        <v>3400</v>
      </c>
      <c r="O21">
        <v>95</v>
      </c>
      <c r="Q21" s="21">
        <f>F3</f>
        <v>13.46</v>
      </c>
      <c r="R21">
        <f>L3</f>
        <v>25.82</v>
      </c>
      <c r="S21">
        <v>5</v>
      </c>
    </row>
    <row r="22" spans="1:19" x14ac:dyDescent="0.3">
      <c r="A22" t="str">
        <f t="shared" si="0"/>
        <v>U18M</v>
      </c>
      <c r="B22" t="s">
        <v>26</v>
      </c>
      <c r="C22" t="s">
        <v>29</v>
      </c>
      <c r="D22">
        <v>1.9850000000000001</v>
      </c>
      <c r="E22">
        <v>103</v>
      </c>
      <c r="F22">
        <v>11.4</v>
      </c>
      <c r="G22">
        <v>145</v>
      </c>
      <c r="H22">
        <v>14.56</v>
      </c>
      <c r="I22">
        <v>14.57</v>
      </c>
      <c r="J22">
        <v>2.89</v>
      </c>
      <c r="K22">
        <v>171</v>
      </c>
      <c r="L22">
        <v>18.8</v>
      </c>
      <c r="M22">
        <v>108</v>
      </c>
      <c r="N22">
        <v>3600</v>
      </c>
      <c r="O22">
        <v>100</v>
      </c>
      <c r="Q22" s="21">
        <f>F2</f>
        <v>20</v>
      </c>
      <c r="R22">
        <f>L2</f>
        <v>60</v>
      </c>
      <c r="S22">
        <v>0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2"/>
  <sheetViews>
    <sheetView zoomScale="65" zoomScaleNormal="65" workbookViewId="0">
      <selection activeCell="Q1" activeCellId="1" sqref="C3:I27 Q1"/>
    </sheetView>
  </sheetViews>
  <sheetFormatPr baseColWidth="10" defaultColWidth="8.796875" defaultRowHeight="15.6" x14ac:dyDescent="0.3"/>
  <cols>
    <col min="1" max="1025" width="10.69921875" customWidth="1"/>
  </cols>
  <sheetData>
    <row r="1" spans="1:19" x14ac:dyDescent="0.3"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Q1" t="s">
        <v>44</v>
      </c>
      <c r="R1" t="s">
        <v>45</v>
      </c>
      <c r="S1" t="s">
        <v>46</v>
      </c>
    </row>
    <row r="2" spans="1:19" x14ac:dyDescent="0.3">
      <c r="A2" t="str">
        <f t="shared" ref="A2:A22" si="0">CONCATENATE(B2,C2)</f>
        <v>Ü18F</v>
      </c>
      <c r="B2" t="s">
        <v>49</v>
      </c>
      <c r="C2" t="s">
        <v>27</v>
      </c>
      <c r="D2">
        <v>1.5</v>
      </c>
      <c r="E2">
        <v>45</v>
      </c>
      <c r="F2">
        <v>15.85</v>
      </c>
      <c r="G2">
        <v>22</v>
      </c>
      <c r="H2">
        <v>6.98</v>
      </c>
      <c r="I2">
        <v>8.2899999999999991</v>
      </c>
      <c r="J2">
        <v>1.75</v>
      </c>
      <c r="K2">
        <v>104</v>
      </c>
      <c r="L2">
        <v>36.96</v>
      </c>
      <c r="M2">
        <v>41</v>
      </c>
      <c r="N2">
        <v>1400</v>
      </c>
      <c r="O2">
        <v>0</v>
      </c>
      <c r="Q2" s="21">
        <f>F22</f>
        <v>12.41</v>
      </c>
      <c r="R2">
        <f>L22</f>
        <v>20.82</v>
      </c>
      <c r="S2">
        <v>100</v>
      </c>
    </row>
    <row r="3" spans="1:19" x14ac:dyDescent="0.3">
      <c r="A3" t="str">
        <f t="shared" si="0"/>
        <v>Ü18F</v>
      </c>
      <c r="B3" t="s">
        <v>49</v>
      </c>
      <c r="C3" t="s">
        <v>27</v>
      </c>
      <c r="D3">
        <v>1.57</v>
      </c>
      <c r="E3">
        <v>53</v>
      </c>
      <c r="F3">
        <v>15.087</v>
      </c>
      <c r="G3">
        <v>45</v>
      </c>
      <c r="H3">
        <v>8.9499999999999993</v>
      </c>
      <c r="I3">
        <v>8.8629999999999995</v>
      </c>
      <c r="J3">
        <v>1.917</v>
      </c>
      <c r="K3">
        <v>120</v>
      </c>
      <c r="L3">
        <v>31.736999999999998</v>
      </c>
      <c r="M3">
        <v>52</v>
      </c>
      <c r="N3">
        <v>2189</v>
      </c>
      <c r="O3">
        <v>5</v>
      </c>
      <c r="Q3" s="21">
        <f>F21</f>
        <v>12.96</v>
      </c>
      <c r="R3">
        <f>L21</f>
        <v>22.879000000000001</v>
      </c>
      <c r="S3">
        <v>95</v>
      </c>
    </row>
    <row r="4" spans="1:19" x14ac:dyDescent="0.3">
      <c r="A4" t="str">
        <f t="shared" si="0"/>
        <v>Ü18F</v>
      </c>
      <c r="B4" t="s">
        <v>49</v>
      </c>
      <c r="C4" t="s">
        <v>27</v>
      </c>
      <c r="D4">
        <v>1.58</v>
      </c>
      <c r="E4">
        <v>54.86</v>
      </c>
      <c r="F4">
        <v>14.914</v>
      </c>
      <c r="G4">
        <v>51.8</v>
      </c>
      <c r="H4">
        <v>9.32</v>
      </c>
      <c r="I4">
        <v>9.16</v>
      </c>
      <c r="J4">
        <v>1.964</v>
      </c>
      <c r="K4">
        <v>122</v>
      </c>
      <c r="L4">
        <v>30.22</v>
      </c>
      <c r="M4">
        <v>59</v>
      </c>
      <c r="N4">
        <v>2300</v>
      </c>
      <c r="O4">
        <v>10</v>
      </c>
      <c r="Q4" s="21">
        <f>F20</f>
        <v>13.253</v>
      </c>
      <c r="R4">
        <f>L20</f>
        <v>23.378</v>
      </c>
      <c r="S4">
        <v>90</v>
      </c>
    </row>
    <row r="5" spans="1:19" x14ac:dyDescent="0.3">
      <c r="A5" t="str">
        <f t="shared" si="0"/>
        <v>Ü18F</v>
      </c>
      <c r="B5" t="s">
        <v>49</v>
      </c>
      <c r="C5" t="s">
        <v>27</v>
      </c>
      <c r="D5">
        <v>1.6</v>
      </c>
      <c r="E5">
        <v>56.2</v>
      </c>
      <c r="F5">
        <v>14.705500000000001</v>
      </c>
      <c r="G5">
        <v>55</v>
      </c>
      <c r="H5">
        <v>9.44</v>
      </c>
      <c r="I5">
        <v>9.3379999999999992</v>
      </c>
      <c r="J5">
        <v>2</v>
      </c>
      <c r="K5">
        <v>123.3</v>
      </c>
      <c r="L5">
        <v>29.178999999999998</v>
      </c>
      <c r="M5">
        <v>61</v>
      </c>
      <c r="N5">
        <v>2350</v>
      </c>
      <c r="O5">
        <v>15</v>
      </c>
      <c r="Q5" s="21">
        <f>F19</f>
        <v>13.37</v>
      </c>
      <c r="R5">
        <f>L19</f>
        <v>23.785</v>
      </c>
      <c r="S5">
        <v>85</v>
      </c>
    </row>
    <row r="6" spans="1:19" x14ac:dyDescent="0.3">
      <c r="A6" t="str">
        <f t="shared" si="0"/>
        <v>Ü18F</v>
      </c>
      <c r="B6" t="s">
        <v>49</v>
      </c>
      <c r="C6" t="s">
        <v>27</v>
      </c>
      <c r="D6">
        <v>1.61</v>
      </c>
      <c r="E6">
        <v>57.04</v>
      </c>
      <c r="F6">
        <v>14.6</v>
      </c>
      <c r="G6">
        <v>58</v>
      </c>
      <c r="H6">
        <v>9.65</v>
      </c>
      <c r="I6">
        <v>9.4819999999999993</v>
      </c>
      <c r="J6">
        <v>2.02</v>
      </c>
      <c r="K6">
        <v>126</v>
      </c>
      <c r="L6">
        <v>28.53</v>
      </c>
      <c r="M6">
        <v>63</v>
      </c>
      <c r="N6">
        <v>2379</v>
      </c>
      <c r="O6">
        <v>20</v>
      </c>
      <c r="Q6" s="21">
        <f>F18</f>
        <v>13.465999999999999</v>
      </c>
      <c r="R6">
        <f>L18</f>
        <v>24.324000000000002</v>
      </c>
      <c r="S6">
        <v>80</v>
      </c>
    </row>
    <row r="7" spans="1:19" x14ac:dyDescent="0.3">
      <c r="A7" t="str">
        <f t="shared" si="0"/>
        <v>Ü18F</v>
      </c>
      <c r="B7" t="s">
        <v>49</v>
      </c>
      <c r="C7" t="s">
        <v>27</v>
      </c>
      <c r="D7">
        <v>1.62</v>
      </c>
      <c r="E7">
        <v>58.5</v>
      </c>
      <c r="F7">
        <v>14.532500000000001</v>
      </c>
      <c r="G7">
        <v>60</v>
      </c>
      <c r="H7">
        <v>9.76</v>
      </c>
      <c r="I7">
        <v>9.5975000000000001</v>
      </c>
      <c r="J7">
        <v>2.04</v>
      </c>
      <c r="K7">
        <v>128</v>
      </c>
      <c r="L7">
        <v>28</v>
      </c>
      <c r="M7">
        <v>65</v>
      </c>
      <c r="N7">
        <v>2400</v>
      </c>
      <c r="O7">
        <v>25</v>
      </c>
      <c r="Q7" s="21">
        <f>F17</f>
        <v>13.53</v>
      </c>
      <c r="R7">
        <f>L17</f>
        <v>24.745000000000001</v>
      </c>
      <c r="S7">
        <v>75</v>
      </c>
    </row>
    <row r="8" spans="1:19" x14ac:dyDescent="0.3">
      <c r="A8" t="str">
        <f t="shared" si="0"/>
        <v>Ü18F</v>
      </c>
      <c r="B8" t="s">
        <v>49</v>
      </c>
      <c r="C8" t="s">
        <v>27</v>
      </c>
      <c r="D8">
        <v>1.63</v>
      </c>
      <c r="E8">
        <v>59.78</v>
      </c>
      <c r="F8">
        <v>14.420999999999999</v>
      </c>
      <c r="G8">
        <v>63.4</v>
      </c>
      <c r="H8">
        <v>9.91</v>
      </c>
      <c r="I8">
        <v>9.6980000000000004</v>
      </c>
      <c r="J8">
        <v>2.06</v>
      </c>
      <c r="K8">
        <v>130.6</v>
      </c>
      <c r="L8">
        <v>27.57</v>
      </c>
      <c r="M8">
        <v>67</v>
      </c>
      <c r="N8">
        <v>2450</v>
      </c>
      <c r="O8">
        <v>30</v>
      </c>
      <c r="Q8" s="21">
        <f>F16</f>
        <v>13.64</v>
      </c>
      <c r="R8">
        <f>L16</f>
        <v>25.015999999999998</v>
      </c>
      <c r="S8">
        <v>70</v>
      </c>
    </row>
    <row r="9" spans="1:19" x14ac:dyDescent="0.3">
      <c r="A9" t="str">
        <f t="shared" si="0"/>
        <v>Ü18F</v>
      </c>
      <c r="B9" t="s">
        <v>49</v>
      </c>
      <c r="C9" t="s">
        <v>27</v>
      </c>
      <c r="D9">
        <v>1.63</v>
      </c>
      <c r="E9">
        <v>60.26</v>
      </c>
      <c r="F9">
        <v>14.319000000000001</v>
      </c>
      <c r="G9">
        <v>67</v>
      </c>
      <c r="H9">
        <v>10</v>
      </c>
      <c r="I9">
        <v>9.8514999999999997</v>
      </c>
      <c r="J9">
        <v>2.09</v>
      </c>
      <c r="K9">
        <v>133</v>
      </c>
      <c r="L9">
        <v>27.163</v>
      </c>
      <c r="M9">
        <v>68</v>
      </c>
      <c r="N9">
        <v>2450</v>
      </c>
      <c r="O9">
        <v>35</v>
      </c>
      <c r="Q9" s="21">
        <f>F15</f>
        <v>13.750500000000001</v>
      </c>
      <c r="R9">
        <f>L15</f>
        <v>25.22</v>
      </c>
      <c r="S9">
        <v>65</v>
      </c>
    </row>
    <row r="10" spans="1:19" x14ac:dyDescent="0.3">
      <c r="A10" t="str">
        <f t="shared" si="0"/>
        <v>Ü18F</v>
      </c>
      <c r="B10" t="s">
        <v>49</v>
      </c>
      <c r="C10" t="s">
        <v>27</v>
      </c>
      <c r="D10">
        <v>1.64</v>
      </c>
      <c r="E10">
        <v>61</v>
      </c>
      <c r="F10">
        <v>14.24</v>
      </c>
      <c r="G10">
        <v>70</v>
      </c>
      <c r="H10">
        <v>10.09</v>
      </c>
      <c r="I10">
        <v>10.032</v>
      </c>
      <c r="J10">
        <v>2.1</v>
      </c>
      <c r="K10">
        <v>135</v>
      </c>
      <c r="L10">
        <v>26.882000000000001</v>
      </c>
      <c r="M10">
        <v>70</v>
      </c>
      <c r="N10">
        <v>2478</v>
      </c>
      <c r="O10">
        <v>40</v>
      </c>
      <c r="Q10" s="21">
        <f>F14</f>
        <v>13.882</v>
      </c>
      <c r="R10">
        <f>L14</f>
        <v>25.616</v>
      </c>
      <c r="S10">
        <v>60</v>
      </c>
    </row>
    <row r="11" spans="1:19" x14ac:dyDescent="0.3">
      <c r="A11" t="str">
        <f t="shared" si="0"/>
        <v>Ü18F</v>
      </c>
      <c r="B11" t="s">
        <v>49</v>
      </c>
      <c r="C11" t="s">
        <v>27</v>
      </c>
      <c r="D11">
        <v>1.65</v>
      </c>
      <c r="E11">
        <v>61.7</v>
      </c>
      <c r="F11">
        <v>14.18</v>
      </c>
      <c r="G11">
        <v>72</v>
      </c>
      <c r="H11">
        <v>10.18</v>
      </c>
      <c r="I11">
        <v>10.16</v>
      </c>
      <c r="J11">
        <v>2.11</v>
      </c>
      <c r="K11">
        <v>136.9</v>
      </c>
      <c r="L11">
        <v>26.672000000000001</v>
      </c>
      <c r="M11">
        <v>71</v>
      </c>
      <c r="N11">
        <v>2500</v>
      </c>
      <c r="O11">
        <v>45</v>
      </c>
      <c r="Q11" s="21">
        <f>F13</f>
        <v>13.94</v>
      </c>
      <c r="R11">
        <f>L13</f>
        <v>25.9</v>
      </c>
      <c r="S11">
        <v>55</v>
      </c>
    </row>
    <row r="12" spans="1:19" x14ac:dyDescent="0.3">
      <c r="A12" t="str">
        <f t="shared" si="0"/>
        <v>Ü18F</v>
      </c>
      <c r="B12" t="s">
        <v>49</v>
      </c>
      <c r="C12" t="s">
        <v>27</v>
      </c>
      <c r="D12">
        <v>1.66</v>
      </c>
      <c r="E12">
        <v>62</v>
      </c>
      <c r="F12">
        <v>14.04</v>
      </c>
      <c r="G12">
        <v>74</v>
      </c>
      <c r="H12">
        <v>10.24</v>
      </c>
      <c r="I12">
        <v>10.28</v>
      </c>
      <c r="J12">
        <v>2.14</v>
      </c>
      <c r="K12">
        <v>138</v>
      </c>
      <c r="L12">
        <v>26.32</v>
      </c>
      <c r="M12">
        <v>73</v>
      </c>
      <c r="N12">
        <v>2550</v>
      </c>
      <c r="O12">
        <v>50</v>
      </c>
      <c r="Q12" s="21">
        <f>F12</f>
        <v>14.04</v>
      </c>
      <c r="R12">
        <f>L12</f>
        <v>26.32</v>
      </c>
      <c r="S12">
        <v>50</v>
      </c>
    </row>
    <row r="13" spans="1:19" x14ac:dyDescent="0.3">
      <c r="A13" t="str">
        <f t="shared" si="0"/>
        <v>Ü18F</v>
      </c>
      <c r="B13" t="s">
        <v>49</v>
      </c>
      <c r="C13" t="s">
        <v>27</v>
      </c>
      <c r="D13">
        <v>1.67</v>
      </c>
      <c r="E13">
        <v>63</v>
      </c>
      <c r="F13">
        <v>13.94</v>
      </c>
      <c r="G13">
        <v>76</v>
      </c>
      <c r="H13">
        <v>10.4</v>
      </c>
      <c r="I13">
        <v>10.38</v>
      </c>
      <c r="J13">
        <v>2.157</v>
      </c>
      <c r="K13">
        <v>140</v>
      </c>
      <c r="L13">
        <v>25.9</v>
      </c>
      <c r="M13">
        <v>76</v>
      </c>
      <c r="N13">
        <v>2550</v>
      </c>
      <c r="O13">
        <v>55</v>
      </c>
      <c r="Q13" s="21">
        <f>F11</f>
        <v>14.18</v>
      </c>
      <c r="R13">
        <f>L11</f>
        <v>26.672000000000001</v>
      </c>
      <c r="S13">
        <v>45</v>
      </c>
    </row>
    <row r="14" spans="1:19" x14ac:dyDescent="0.3">
      <c r="A14" t="str">
        <f t="shared" si="0"/>
        <v>Ü18F</v>
      </c>
      <c r="B14" t="s">
        <v>49</v>
      </c>
      <c r="C14" t="s">
        <v>27</v>
      </c>
      <c r="D14">
        <v>1.68</v>
      </c>
      <c r="E14">
        <v>63.92</v>
      </c>
      <c r="F14">
        <v>13.882</v>
      </c>
      <c r="G14">
        <v>78</v>
      </c>
      <c r="H14">
        <v>10.53</v>
      </c>
      <c r="I14">
        <v>10.478</v>
      </c>
      <c r="J14">
        <v>2.17</v>
      </c>
      <c r="K14">
        <v>140.19999999999999</v>
      </c>
      <c r="L14">
        <v>25.616</v>
      </c>
      <c r="M14">
        <v>77</v>
      </c>
      <c r="N14">
        <v>2600</v>
      </c>
      <c r="O14">
        <v>60</v>
      </c>
      <c r="Q14" s="21">
        <f>F10</f>
        <v>14.24</v>
      </c>
      <c r="R14">
        <f>L10</f>
        <v>26.882000000000001</v>
      </c>
      <c r="S14">
        <v>40</v>
      </c>
    </row>
    <row r="15" spans="1:19" x14ac:dyDescent="0.3">
      <c r="A15" t="str">
        <f t="shared" si="0"/>
        <v>Ü18F</v>
      </c>
      <c r="B15" t="s">
        <v>49</v>
      </c>
      <c r="C15" t="s">
        <v>27</v>
      </c>
      <c r="D15">
        <v>1.69</v>
      </c>
      <c r="E15">
        <v>65</v>
      </c>
      <c r="F15">
        <v>13.750500000000001</v>
      </c>
      <c r="G15">
        <v>80.7</v>
      </c>
      <c r="H15">
        <v>10.66</v>
      </c>
      <c r="I15">
        <v>10.579499999999999</v>
      </c>
      <c r="J15">
        <v>2.19</v>
      </c>
      <c r="K15">
        <v>142</v>
      </c>
      <c r="L15">
        <v>25.22</v>
      </c>
      <c r="M15">
        <v>78</v>
      </c>
      <c r="N15">
        <v>2622</v>
      </c>
      <c r="O15">
        <v>65</v>
      </c>
      <c r="Q15" s="21">
        <f>F9</f>
        <v>14.319000000000001</v>
      </c>
      <c r="R15">
        <f>L9</f>
        <v>27.163</v>
      </c>
      <c r="S15">
        <v>35</v>
      </c>
    </row>
    <row r="16" spans="1:19" x14ac:dyDescent="0.3">
      <c r="A16" t="str">
        <f t="shared" si="0"/>
        <v>Ü18F</v>
      </c>
      <c r="B16" t="s">
        <v>49</v>
      </c>
      <c r="C16" t="s">
        <v>27</v>
      </c>
      <c r="D16">
        <v>1.7</v>
      </c>
      <c r="E16">
        <v>65.599999999999994</v>
      </c>
      <c r="F16">
        <v>13.64</v>
      </c>
      <c r="G16">
        <v>85</v>
      </c>
      <c r="H16">
        <v>10.77</v>
      </c>
      <c r="I16">
        <v>10.682</v>
      </c>
      <c r="J16">
        <v>2.21</v>
      </c>
      <c r="K16">
        <v>143.4</v>
      </c>
      <c r="L16">
        <v>25.015999999999998</v>
      </c>
      <c r="M16">
        <v>79</v>
      </c>
      <c r="N16">
        <v>2660</v>
      </c>
      <c r="O16">
        <v>70</v>
      </c>
      <c r="Q16" s="21">
        <f>F8</f>
        <v>14.420999999999999</v>
      </c>
      <c r="R16">
        <f>L8</f>
        <v>27.57</v>
      </c>
      <c r="S16">
        <v>30</v>
      </c>
    </row>
    <row r="17" spans="1:19" x14ac:dyDescent="0.3">
      <c r="A17" t="str">
        <f t="shared" si="0"/>
        <v>Ü18F</v>
      </c>
      <c r="B17" t="s">
        <v>49</v>
      </c>
      <c r="C17" t="s">
        <v>27</v>
      </c>
      <c r="D17">
        <v>1.7</v>
      </c>
      <c r="E17">
        <v>66.5</v>
      </c>
      <c r="F17">
        <v>13.53</v>
      </c>
      <c r="G17">
        <v>90</v>
      </c>
      <c r="H17">
        <v>10.85</v>
      </c>
      <c r="I17">
        <v>10.77</v>
      </c>
      <c r="J17">
        <v>2.23</v>
      </c>
      <c r="K17">
        <v>145.5</v>
      </c>
      <c r="L17">
        <v>24.745000000000001</v>
      </c>
      <c r="M17">
        <v>80.25</v>
      </c>
      <c r="N17">
        <v>2700</v>
      </c>
      <c r="O17">
        <v>75</v>
      </c>
      <c r="Q17" s="21">
        <f>F7</f>
        <v>14.532500000000001</v>
      </c>
      <c r="R17">
        <f>L7</f>
        <v>28</v>
      </c>
      <c r="S17">
        <v>25</v>
      </c>
    </row>
    <row r="18" spans="1:19" x14ac:dyDescent="0.3">
      <c r="A18" t="str">
        <f t="shared" si="0"/>
        <v>Ü18F</v>
      </c>
      <c r="B18" t="s">
        <v>49</v>
      </c>
      <c r="C18" t="s">
        <v>27</v>
      </c>
      <c r="D18">
        <v>1.71</v>
      </c>
      <c r="E18">
        <v>67.48</v>
      </c>
      <c r="F18">
        <v>13.465999999999999</v>
      </c>
      <c r="G18">
        <v>94</v>
      </c>
      <c r="H18">
        <v>11</v>
      </c>
      <c r="I18">
        <v>10.874000000000001</v>
      </c>
      <c r="J18">
        <v>2.2519999999999998</v>
      </c>
      <c r="K18">
        <v>146.6</v>
      </c>
      <c r="L18">
        <v>24.324000000000002</v>
      </c>
      <c r="M18">
        <v>82</v>
      </c>
      <c r="N18">
        <v>2700</v>
      </c>
      <c r="O18">
        <v>80</v>
      </c>
      <c r="Q18" s="21">
        <f>F6</f>
        <v>14.6</v>
      </c>
      <c r="R18">
        <f>L6</f>
        <v>28.53</v>
      </c>
      <c r="S18">
        <v>20</v>
      </c>
    </row>
    <row r="19" spans="1:19" x14ac:dyDescent="0.3">
      <c r="A19" t="str">
        <f t="shared" si="0"/>
        <v>Ü18F</v>
      </c>
      <c r="B19" t="s">
        <v>49</v>
      </c>
      <c r="C19" t="s">
        <v>27</v>
      </c>
      <c r="D19">
        <v>1.72</v>
      </c>
      <c r="E19">
        <v>68.459999999999994</v>
      </c>
      <c r="F19">
        <v>13.37</v>
      </c>
      <c r="G19">
        <v>96.6</v>
      </c>
      <c r="H19">
        <v>11.29</v>
      </c>
      <c r="I19">
        <v>11.096500000000001</v>
      </c>
      <c r="J19">
        <v>2.29</v>
      </c>
      <c r="K19">
        <v>148</v>
      </c>
      <c r="L19">
        <v>23.785</v>
      </c>
      <c r="M19">
        <v>83.35</v>
      </c>
      <c r="N19">
        <v>2750</v>
      </c>
      <c r="O19">
        <v>85</v>
      </c>
      <c r="Q19" s="21">
        <f>F5</f>
        <v>14.705500000000001</v>
      </c>
      <c r="R19">
        <f>L5</f>
        <v>29.178999999999998</v>
      </c>
      <c r="S19">
        <v>15</v>
      </c>
    </row>
    <row r="20" spans="1:19" x14ac:dyDescent="0.3">
      <c r="A20" t="str">
        <f t="shared" si="0"/>
        <v>Ü18F</v>
      </c>
      <c r="B20" t="s">
        <v>49</v>
      </c>
      <c r="C20" t="s">
        <v>27</v>
      </c>
      <c r="D20">
        <v>1.73</v>
      </c>
      <c r="E20">
        <v>70.7</v>
      </c>
      <c r="F20">
        <v>13.253</v>
      </c>
      <c r="G20">
        <v>106.6</v>
      </c>
      <c r="H20">
        <v>11.52</v>
      </c>
      <c r="I20">
        <v>11.398999999999999</v>
      </c>
      <c r="J20">
        <v>2.31</v>
      </c>
      <c r="K20">
        <v>152.4</v>
      </c>
      <c r="L20">
        <v>23.378</v>
      </c>
      <c r="M20">
        <v>85</v>
      </c>
      <c r="N20">
        <v>2777.5</v>
      </c>
      <c r="O20">
        <v>90</v>
      </c>
      <c r="Q20" s="21">
        <f>F4</f>
        <v>14.914</v>
      </c>
      <c r="R20">
        <f>L4</f>
        <v>30.22</v>
      </c>
      <c r="S20">
        <v>10</v>
      </c>
    </row>
    <row r="21" spans="1:19" x14ac:dyDescent="0.3">
      <c r="A21" t="str">
        <f t="shared" si="0"/>
        <v>Ü18F</v>
      </c>
      <c r="B21" t="s">
        <v>49</v>
      </c>
      <c r="C21" t="s">
        <v>27</v>
      </c>
      <c r="D21">
        <v>1.75</v>
      </c>
      <c r="E21">
        <v>74.44</v>
      </c>
      <c r="F21">
        <v>12.96</v>
      </c>
      <c r="G21">
        <v>114</v>
      </c>
      <c r="H21">
        <v>11.86</v>
      </c>
      <c r="I21">
        <v>11.698499999999999</v>
      </c>
      <c r="J21">
        <v>2.363</v>
      </c>
      <c r="K21">
        <v>159</v>
      </c>
      <c r="L21">
        <v>22.879000000000001</v>
      </c>
      <c r="M21">
        <v>87.45</v>
      </c>
      <c r="N21">
        <v>2850</v>
      </c>
      <c r="O21">
        <v>95</v>
      </c>
      <c r="Q21" s="21">
        <f>F3</f>
        <v>15.087</v>
      </c>
      <c r="R21">
        <f>L3</f>
        <v>31.736999999999998</v>
      </c>
      <c r="S21">
        <v>5</v>
      </c>
    </row>
    <row r="22" spans="1:19" x14ac:dyDescent="0.3">
      <c r="A22" t="str">
        <f t="shared" si="0"/>
        <v>Ü18F</v>
      </c>
      <c r="B22" t="s">
        <v>49</v>
      </c>
      <c r="C22" t="s">
        <v>27</v>
      </c>
      <c r="D22">
        <v>1.84</v>
      </c>
      <c r="E22">
        <v>81.2</v>
      </c>
      <c r="F22">
        <v>12.41</v>
      </c>
      <c r="G22">
        <v>180</v>
      </c>
      <c r="H22">
        <v>12.5</v>
      </c>
      <c r="I22">
        <v>12.08</v>
      </c>
      <c r="J22">
        <v>2.5099999999999998</v>
      </c>
      <c r="K22">
        <v>168</v>
      </c>
      <c r="L22">
        <v>20.82</v>
      </c>
      <c r="M22">
        <v>91</v>
      </c>
      <c r="N22">
        <v>3050</v>
      </c>
      <c r="O22">
        <v>100</v>
      </c>
      <c r="Q22" s="21">
        <f>F2</f>
        <v>15.85</v>
      </c>
      <c r="R22">
        <f>L2</f>
        <v>36.96</v>
      </c>
      <c r="S22">
        <v>0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2"/>
  <sheetViews>
    <sheetView zoomScale="65" zoomScaleNormal="65" workbookViewId="0">
      <selection activeCell="J46" sqref="J46"/>
    </sheetView>
  </sheetViews>
  <sheetFormatPr baseColWidth="10" defaultColWidth="8.796875" defaultRowHeight="15.6" x14ac:dyDescent="0.3"/>
  <cols>
    <col min="1" max="1025" width="10.69921875" customWidth="1"/>
  </cols>
  <sheetData>
    <row r="1" spans="1:19" x14ac:dyDescent="0.3"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Q1" t="s">
        <v>44</v>
      </c>
      <c r="R1" t="s">
        <v>45</v>
      </c>
      <c r="S1" t="s">
        <v>46</v>
      </c>
    </row>
    <row r="2" spans="1:19" x14ac:dyDescent="0.3">
      <c r="A2" t="str">
        <f t="shared" ref="A2:A22" si="0">CONCATENATE(B2,C2)</f>
        <v>Ü18M</v>
      </c>
      <c r="B2" t="s">
        <v>49</v>
      </c>
      <c r="C2" t="s">
        <v>29</v>
      </c>
      <c r="D2">
        <v>1.57</v>
      </c>
      <c r="E2">
        <v>46</v>
      </c>
      <c r="F2">
        <v>15.66</v>
      </c>
      <c r="G2">
        <v>1</v>
      </c>
      <c r="H2">
        <v>9.1199999999999992</v>
      </c>
      <c r="I2">
        <v>9.25</v>
      </c>
      <c r="J2">
        <v>1.81</v>
      </c>
      <c r="K2">
        <v>146</v>
      </c>
      <c r="L2">
        <v>32.369999999999997</v>
      </c>
      <c r="M2">
        <v>45</v>
      </c>
      <c r="N2">
        <v>1975</v>
      </c>
      <c r="O2">
        <v>0</v>
      </c>
      <c r="Q2" s="21">
        <f>F22</f>
        <v>11.03</v>
      </c>
      <c r="R2">
        <f>L22</f>
        <v>18</v>
      </c>
      <c r="S2">
        <v>100</v>
      </c>
    </row>
    <row r="3" spans="1:19" x14ac:dyDescent="0.3">
      <c r="A3" t="str">
        <f t="shared" si="0"/>
        <v>Ü18M</v>
      </c>
      <c r="B3" t="s">
        <v>49</v>
      </c>
      <c r="C3" t="s">
        <v>29</v>
      </c>
      <c r="D3">
        <v>1.67</v>
      </c>
      <c r="E3">
        <v>64.105000000000004</v>
      </c>
      <c r="F3">
        <v>13.3565</v>
      </c>
      <c r="G3">
        <v>63</v>
      </c>
      <c r="H3">
        <v>11.617000000000001</v>
      </c>
      <c r="I3">
        <v>11.375999999999999</v>
      </c>
      <c r="J3">
        <v>2.37</v>
      </c>
      <c r="K3">
        <v>147</v>
      </c>
      <c r="L3">
        <v>24.78</v>
      </c>
      <c r="M3">
        <v>80.05</v>
      </c>
      <c r="N3">
        <v>2600</v>
      </c>
      <c r="O3">
        <v>5</v>
      </c>
      <c r="Q3" s="21">
        <f>F21</f>
        <v>11.6</v>
      </c>
      <c r="R3">
        <f>L21</f>
        <v>19.363</v>
      </c>
      <c r="S3">
        <v>95</v>
      </c>
    </row>
    <row r="4" spans="1:19" x14ac:dyDescent="0.3">
      <c r="A4" t="str">
        <f t="shared" si="0"/>
        <v>Ü18M</v>
      </c>
      <c r="B4" t="s">
        <v>49</v>
      </c>
      <c r="C4" t="s">
        <v>29</v>
      </c>
      <c r="D4">
        <v>1.7</v>
      </c>
      <c r="E4">
        <v>66.66</v>
      </c>
      <c r="F4">
        <v>13.06</v>
      </c>
      <c r="G4">
        <v>67.8</v>
      </c>
      <c r="H4">
        <v>11.9</v>
      </c>
      <c r="I4">
        <v>11.598000000000001</v>
      </c>
      <c r="J4">
        <v>2.4300000000000002</v>
      </c>
      <c r="K4">
        <v>148</v>
      </c>
      <c r="L4">
        <v>24.3</v>
      </c>
      <c r="M4">
        <v>85</v>
      </c>
      <c r="N4">
        <v>2700</v>
      </c>
      <c r="O4">
        <v>10</v>
      </c>
      <c r="Q4" s="21">
        <f>F20</f>
        <v>11.73</v>
      </c>
      <c r="R4">
        <f>L20</f>
        <v>19.82</v>
      </c>
      <c r="S4">
        <v>90</v>
      </c>
    </row>
    <row r="5" spans="1:19" x14ac:dyDescent="0.3">
      <c r="A5" t="str">
        <f t="shared" si="0"/>
        <v>Ü18M</v>
      </c>
      <c r="B5" t="s">
        <v>49</v>
      </c>
      <c r="C5" t="s">
        <v>29</v>
      </c>
      <c r="D5">
        <v>1.72</v>
      </c>
      <c r="E5">
        <v>68.534999999999997</v>
      </c>
      <c r="F5">
        <v>12.919</v>
      </c>
      <c r="G5">
        <v>71</v>
      </c>
      <c r="H5">
        <v>12.023</v>
      </c>
      <c r="I5">
        <v>11.76</v>
      </c>
      <c r="J5">
        <v>2.4700000000000002</v>
      </c>
      <c r="K5">
        <v>149</v>
      </c>
      <c r="L5">
        <v>23.841999999999999</v>
      </c>
      <c r="M5">
        <v>88</v>
      </c>
      <c r="N5">
        <v>2800</v>
      </c>
      <c r="O5">
        <v>15</v>
      </c>
      <c r="Q5" s="21">
        <f>F19</f>
        <v>11.821</v>
      </c>
      <c r="R5">
        <f>L19</f>
        <v>20.139500000000002</v>
      </c>
      <c r="S5">
        <v>85</v>
      </c>
    </row>
    <row r="6" spans="1:19" x14ac:dyDescent="0.3">
      <c r="A6" t="str">
        <f t="shared" si="0"/>
        <v>Ü18M</v>
      </c>
      <c r="B6" t="s">
        <v>49</v>
      </c>
      <c r="C6" t="s">
        <v>29</v>
      </c>
      <c r="D6">
        <v>1.73</v>
      </c>
      <c r="E6">
        <v>69.900000000000006</v>
      </c>
      <c r="F6">
        <v>12.77</v>
      </c>
      <c r="G6">
        <v>76</v>
      </c>
      <c r="H6">
        <v>12.24</v>
      </c>
      <c r="I6">
        <v>11.92</v>
      </c>
      <c r="J6">
        <v>2.4900000000000002</v>
      </c>
      <c r="K6">
        <v>150</v>
      </c>
      <c r="L6">
        <v>23.501999999999999</v>
      </c>
      <c r="M6">
        <v>90</v>
      </c>
      <c r="N6">
        <v>2850</v>
      </c>
      <c r="O6">
        <v>20</v>
      </c>
      <c r="Q6" s="21">
        <f>F18</f>
        <v>11.928000000000001</v>
      </c>
      <c r="R6">
        <f>L18</f>
        <v>20.564</v>
      </c>
      <c r="S6">
        <v>80</v>
      </c>
    </row>
    <row r="7" spans="1:19" x14ac:dyDescent="0.3">
      <c r="A7" t="str">
        <f t="shared" si="0"/>
        <v>Ü18M</v>
      </c>
      <c r="B7" t="s">
        <v>49</v>
      </c>
      <c r="C7" t="s">
        <v>29</v>
      </c>
      <c r="D7">
        <v>1.74</v>
      </c>
      <c r="E7">
        <v>70.674999999999997</v>
      </c>
      <c r="F7">
        <v>12.7</v>
      </c>
      <c r="G7">
        <v>82</v>
      </c>
      <c r="H7">
        <v>12.35</v>
      </c>
      <c r="I7">
        <v>12.09</v>
      </c>
      <c r="J7">
        <v>2.52</v>
      </c>
      <c r="K7">
        <v>151</v>
      </c>
      <c r="L7">
        <v>23.245000000000001</v>
      </c>
      <c r="M7">
        <v>91</v>
      </c>
      <c r="N7">
        <v>2850</v>
      </c>
      <c r="O7">
        <v>25</v>
      </c>
      <c r="Q7" s="21">
        <f>F17</f>
        <v>12.01</v>
      </c>
      <c r="R7">
        <f>L17</f>
        <v>20.75</v>
      </c>
      <c r="S7">
        <v>75</v>
      </c>
    </row>
    <row r="8" spans="1:19" x14ac:dyDescent="0.3">
      <c r="A8" t="str">
        <f t="shared" si="0"/>
        <v>Ü18M</v>
      </c>
      <c r="B8" t="s">
        <v>49</v>
      </c>
      <c r="C8" t="s">
        <v>29</v>
      </c>
      <c r="D8">
        <v>1.74</v>
      </c>
      <c r="E8">
        <v>71.89</v>
      </c>
      <c r="F8">
        <v>12.61</v>
      </c>
      <c r="G8">
        <v>86.4</v>
      </c>
      <c r="H8">
        <v>12.496</v>
      </c>
      <c r="I8">
        <v>12.19</v>
      </c>
      <c r="J8">
        <v>2.54</v>
      </c>
      <c r="K8">
        <v>152.4</v>
      </c>
      <c r="L8">
        <v>22.872</v>
      </c>
      <c r="M8">
        <v>92</v>
      </c>
      <c r="N8">
        <v>2900</v>
      </c>
      <c r="O8">
        <v>30</v>
      </c>
      <c r="Q8" s="21">
        <f>F16</f>
        <v>12.081</v>
      </c>
      <c r="R8">
        <f>L16</f>
        <v>21</v>
      </c>
      <c r="S8">
        <v>70</v>
      </c>
    </row>
    <row r="9" spans="1:19" x14ac:dyDescent="0.3">
      <c r="A9" t="str">
        <f t="shared" si="0"/>
        <v>Ü18M</v>
      </c>
      <c r="B9" t="s">
        <v>49</v>
      </c>
      <c r="C9" t="s">
        <v>29</v>
      </c>
      <c r="D9">
        <v>1.76</v>
      </c>
      <c r="E9">
        <v>73</v>
      </c>
      <c r="F9">
        <v>12.55</v>
      </c>
      <c r="G9">
        <v>90</v>
      </c>
      <c r="H9">
        <v>12.577</v>
      </c>
      <c r="I9">
        <v>12.32</v>
      </c>
      <c r="J9">
        <v>2.56</v>
      </c>
      <c r="K9">
        <v>153.80000000000001</v>
      </c>
      <c r="L9">
        <v>22.638999999999999</v>
      </c>
      <c r="M9">
        <v>93</v>
      </c>
      <c r="N9">
        <v>2950</v>
      </c>
      <c r="O9">
        <v>35</v>
      </c>
      <c r="Q9" s="21">
        <f>F15</f>
        <v>12.15</v>
      </c>
      <c r="R9">
        <f>L15</f>
        <v>21.2255</v>
      </c>
      <c r="S9">
        <v>65</v>
      </c>
    </row>
    <row r="10" spans="1:19" x14ac:dyDescent="0.3">
      <c r="A10" t="str">
        <f t="shared" si="0"/>
        <v>Ü18M</v>
      </c>
      <c r="B10" t="s">
        <v>49</v>
      </c>
      <c r="C10" t="s">
        <v>29</v>
      </c>
      <c r="D10">
        <v>1.77</v>
      </c>
      <c r="E10">
        <v>74</v>
      </c>
      <c r="F10">
        <v>12.502000000000001</v>
      </c>
      <c r="G10">
        <v>95</v>
      </c>
      <c r="H10">
        <v>12.66</v>
      </c>
      <c r="I10">
        <v>12.41</v>
      </c>
      <c r="J10">
        <v>2.58</v>
      </c>
      <c r="K10">
        <v>155.19999999999999</v>
      </c>
      <c r="L10">
        <v>22.32</v>
      </c>
      <c r="M10">
        <v>94</v>
      </c>
      <c r="N10">
        <v>3000</v>
      </c>
      <c r="O10">
        <v>40</v>
      </c>
      <c r="Q10" s="21">
        <f>F14</f>
        <v>12.228</v>
      </c>
      <c r="R10">
        <f>L14</f>
        <v>21.416</v>
      </c>
      <c r="S10">
        <v>60</v>
      </c>
    </row>
    <row r="11" spans="1:19" x14ac:dyDescent="0.3">
      <c r="A11" t="str">
        <f t="shared" si="0"/>
        <v>Ü18M</v>
      </c>
      <c r="B11" t="s">
        <v>49</v>
      </c>
      <c r="C11" t="s">
        <v>29</v>
      </c>
      <c r="D11">
        <v>1.78</v>
      </c>
      <c r="E11">
        <v>75</v>
      </c>
      <c r="F11">
        <v>12.44</v>
      </c>
      <c r="G11">
        <v>97</v>
      </c>
      <c r="H11">
        <v>12.769</v>
      </c>
      <c r="I11">
        <v>12.5</v>
      </c>
      <c r="J11">
        <v>2.6</v>
      </c>
      <c r="K11">
        <v>156.6</v>
      </c>
      <c r="L11">
        <v>21.96</v>
      </c>
      <c r="M11">
        <v>95</v>
      </c>
      <c r="N11">
        <v>3000</v>
      </c>
      <c r="O11">
        <v>45</v>
      </c>
      <c r="Q11" s="21">
        <f>F13</f>
        <v>12.29</v>
      </c>
      <c r="R11">
        <f>L13</f>
        <v>21.587</v>
      </c>
      <c r="S11">
        <v>55</v>
      </c>
    </row>
    <row r="12" spans="1:19" x14ac:dyDescent="0.3">
      <c r="A12" t="str">
        <f t="shared" si="0"/>
        <v>Ü18M</v>
      </c>
      <c r="B12" t="s">
        <v>49</v>
      </c>
      <c r="C12" t="s">
        <v>29</v>
      </c>
      <c r="D12">
        <v>1.79</v>
      </c>
      <c r="E12">
        <v>76</v>
      </c>
      <c r="F12">
        <v>12.355</v>
      </c>
      <c r="G12">
        <v>101</v>
      </c>
      <c r="H12">
        <v>12.86</v>
      </c>
      <c r="I12">
        <v>12.61</v>
      </c>
      <c r="J12">
        <v>2.62</v>
      </c>
      <c r="K12">
        <v>158</v>
      </c>
      <c r="L12">
        <v>21.795000000000002</v>
      </c>
      <c r="M12">
        <v>95</v>
      </c>
      <c r="N12">
        <v>3000</v>
      </c>
      <c r="O12">
        <v>50</v>
      </c>
      <c r="Q12" s="21">
        <f>F12</f>
        <v>12.355</v>
      </c>
      <c r="R12">
        <f>L12</f>
        <v>21.795000000000002</v>
      </c>
      <c r="S12">
        <v>50</v>
      </c>
    </row>
    <row r="13" spans="1:19" x14ac:dyDescent="0.3">
      <c r="A13" t="str">
        <f t="shared" si="0"/>
        <v>Ü18M</v>
      </c>
      <c r="B13" t="s">
        <v>49</v>
      </c>
      <c r="C13" t="s">
        <v>29</v>
      </c>
      <c r="D13">
        <v>1.7989999999999999</v>
      </c>
      <c r="E13">
        <v>77.2</v>
      </c>
      <c r="F13">
        <v>12.29</v>
      </c>
      <c r="G13">
        <v>106.4</v>
      </c>
      <c r="H13">
        <v>12.98</v>
      </c>
      <c r="I13">
        <v>12.73</v>
      </c>
      <c r="J13">
        <v>2.64</v>
      </c>
      <c r="K13">
        <v>158.6</v>
      </c>
      <c r="L13">
        <v>21.587</v>
      </c>
      <c r="M13">
        <v>96</v>
      </c>
      <c r="N13">
        <v>3050</v>
      </c>
      <c r="O13">
        <v>55</v>
      </c>
      <c r="Q13" s="21">
        <f>F11</f>
        <v>12.44</v>
      </c>
      <c r="R13">
        <f>L11</f>
        <v>21.96</v>
      </c>
      <c r="S13">
        <v>45</v>
      </c>
    </row>
    <row r="14" spans="1:19" x14ac:dyDescent="0.3">
      <c r="A14" t="str">
        <f t="shared" si="0"/>
        <v>Ü18M</v>
      </c>
      <c r="B14" t="s">
        <v>49</v>
      </c>
      <c r="C14" t="s">
        <v>29</v>
      </c>
      <c r="D14">
        <v>1.8</v>
      </c>
      <c r="E14">
        <v>78</v>
      </c>
      <c r="F14">
        <v>12.228</v>
      </c>
      <c r="G14">
        <v>110</v>
      </c>
      <c r="H14">
        <v>13.052</v>
      </c>
      <c r="I14">
        <v>12.8</v>
      </c>
      <c r="J14">
        <v>2.66</v>
      </c>
      <c r="K14">
        <v>159.19999999999999</v>
      </c>
      <c r="L14">
        <v>21.416</v>
      </c>
      <c r="M14">
        <v>97</v>
      </c>
      <c r="N14">
        <v>3050</v>
      </c>
      <c r="O14">
        <v>60</v>
      </c>
      <c r="Q14" s="21">
        <f>F10</f>
        <v>12.502000000000001</v>
      </c>
      <c r="R14">
        <f>L10</f>
        <v>22.32</v>
      </c>
      <c r="S14">
        <v>40</v>
      </c>
    </row>
    <row r="15" spans="1:19" x14ac:dyDescent="0.3">
      <c r="A15" t="str">
        <f t="shared" si="0"/>
        <v>Ü18M</v>
      </c>
      <c r="B15" t="s">
        <v>49</v>
      </c>
      <c r="C15" t="s">
        <v>29</v>
      </c>
      <c r="D15">
        <v>1.81</v>
      </c>
      <c r="E15">
        <v>79</v>
      </c>
      <c r="F15">
        <v>12.15</v>
      </c>
      <c r="G15">
        <v>116</v>
      </c>
      <c r="H15">
        <v>13.12</v>
      </c>
      <c r="I15">
        <v>12.9</v>
      </c>
      <c r="J15">
        <v>2.68</v>
      </c>
      <c r="K15">
        <v>159.80000000000001</v>
      </c>
      <c r="L15">
        <v>21.2255</v>
      </c>
      <c r="M15">
        <v>98</v>
      </c>
      <c r="N15">
        <v>3050</v>
      </c>
      <c r="O15">
        <v>65</v>
      </c>
      <c r="Q15" s="21">
        <f>F9</f>
        <v>12.55</v>
      </c>
      <c r="R15">
        <f>L9</f>
        <v>22.638999999999999</v>
      </c>
      <c r="S15">
        <v>35</v>
      </c>
    </row>
    <row r="16" spans="1:19" x14ac:dyDescent="0.3">
      <c r="A16" t="str">
        <f t="shared" si="0"/>
        <v>Ü18M</v>
      </c>
      <c r="B16" t="s">
        <v>49</v>
      </c>
      <c r="C16" t="s">
        <v>29</v>
      </c>
      <c r="D16">
        <v>1.82</v>
      </c>
      <c r="E16">
        <v>79.900000000000006</v>
      </c>
      <c r="F16">
        <v>12.081</v>
      </c>
      <c r="G16">
        <v>120</v>
      </c>
      <c r="H16">
        <v>13.21</v>
      </c>
      <c r="I16">
        <v>13</v>
      </c>
      <c r="J16">
        <v>2.69</v>
      </c>
      <c r="K16">
        <v>160.4</v>
      </c>
      <c r="L16">
        <v>21</v>
      </c>
      <c r="M16">
        <v>99</v>
      </c>
      <c r="N16">
        <v>3100</v>
      </c>
      <c r="O16">
        <v>70</v>
      </c>
      <c r="Q16" s="21">
        <f>F8</f>
        <v>12.61</v>
      </c>
      <c r="R16">
        <f>L8</f>
        <v>22.872</v>
      </c>
      <c r="S16">
        <v>30</v>
      </c>
    </row>
    <row r="17" spans="1:19" x14ac:dyDescent="0.3">
      <c r="A17" t="str">
        <f t="shared" si="0"/>
        <v>Ü18M</v>
      </c>
      <c r="B17" t="s">
        <v>49</v>
      </c>
      <c r="C17" t="s">
        <v>29</v>
      </c>
      <c r="D17">
        <v>1.83</v>
      </c>
      <c r="E17">
        <v>80.825000000000003</v>
      </c>
      <c r="F17">
        <v>12.01</v>
      </c>
      <c r="G17">
        <v>122</v>
      </c>
      <c r="H17">
        <v>13.295</v>
      </c>
      <c r="I17">
        <v>13.13</v>
      </c>
      <c r="J17">
        <v>2.71</v>
      </c>
      <c r="K17">
        <v>161</v>
      </c>
      <c r="L17">
        <v>20.75</v>
      </c>
      <c r="M17">
        <v>100</v>
      </c>
      <c r="N17">
        <v>3100</v>
      </c>
      <c r="O17">
        <v>75</v>
      </c>
      <c r="Q17" s="21">
        <f>F7</f>
        <v>12.7</v>
      </c>
      <c r="R17">
        <f>L7</f>
        <v>23.245000000000001</v>
      </c>
      <c r="S17">
        <v>25</v>
      </c>
    </row>
    <row r="18" spans="1:19" x14ac:dyDescent="0.3">
      <c r="A18" t="str">
        <f t="shared" si="0"/>
        <v>Ü18M</v>
      </c>
      <c r="B18" t="s">
        <v>49</v>
      </c>
      <c r="C18" t="s">
        <v>29</v>
      </c>
      <c r="D18">
        <v>1.83</v>
      </c>
      <c r="E18">
        <v>82.3</v>
      </c>
      <c r="F18">
        <v>11.928000000000001</v>
      </c>
      <c r="G18">
        <v>130.4</v>
      </c>
      <c r="H18">
        <v>13.406000000000001</v>
      </c>
      <c r="I18">
        <v>13.257999999999999</v>
      </c>
      <c r="J18">
        <v>2.74</v>
      </c>
      <c r="K18">
        <v>161.80000000000001</v>
      </c>
      <c r="L18">
        <v>20.564</v>
      </c>
      <c r="M18">
        <v>100</v>
      </c>
      <c r="N18">
        <v>3150</v>
      </c>
      <c r="O18">
        <v>80</v>
      </c>
      <c r="Q18" s="21">
        <f>F6</f>
        <v>12.77</v>
      </c>
      <c r="R18">
        <f>L6</f>
        <v>23.501999999999999</v>
      </c>
      <c r="S18">
        <v>20</v>
      </c>
    </row>
    <row r="19" spans="1:19" x14ac:dyDescent="0.3">
      <c r="A19" t="str">
        <f t="shared" si="0"/>
        <v>Ü18M</v>
      </c>
      <c r="B19" t="s">
        <v>49</v>
      </c>
      <c r="C19" t="s">
        <v>29</v>
      </c>
      <c r="D19">
        <v>1.85</v>
      </c>
      <c r="E19">
        <v>84.364999999999995</v>
      </c>
      <c r="F19">
        <v>11.821</v>
      </c>
      <c r="G19">
        <v>135.80000000000001</v>
      </c>
      <c r="H19">
        <v>13.597</v>
      </c>
      <c r="I19">
        <v>13.36</v>
      </c>
      <c r="J19">
        <v>2.77</v>
      </c>
      <c r="K19">
        <v>162.6</v>
      </c>
      <c r="L19">
        <v>20.139500000000002</v>
      </c>
      <c r="M19">
        <v>101</v>
      </c>
      <c r="N19">
        <v>3175</v>
      </c>
      <c r="O19">
        <v>85</v>
      </c>
      <c r="Q19" s="21">
        <f>F5</f>
        <v>12.919</v>
      </c>
      <c r="R19">
        <f>L5</f>
        <v>23.841999999999999</v>
      </c>
      <c r="S19">
        <v>15</v>
      </c>
    </row>
    <row r="20" spans="1:19" x14ac:dyDescent="0.3">
      <c r="A20" t="str">
        <f t="shared" si="0"/>
        <v>Ü18M</v>
      </c>
      <c r="B20" t="s">
        <v>49</v>
      </c>
      <c r="C20" t="s">
        <v>29</v>
      </c>
      <c r="D20">
        <v>1.86</v>
      </c>
      <c r="E20">
        <v>86</v>
      </c>
      <c r="F20">
        <v>11.73</v>
      </c>
      <c r="G20">
        <v>146</v>
      </c>
      <c r="H20">
        <v>13.868</v>
      </c>
      <c r="I20">
        <v>13.593999999999999</v>
      </c>
      <c r="J20">
        <v>2.81</v>
      </c>
      <c r="K20">
        <v>163.4</v>
      </c>
      <c r="L20">
        <v>19.82</v>
      </c>
      <c r="M20">
        <v>103</v>
      </c>
      <c r="N20">
        <v>3200</v>
      </c>
      <c r="O20">
        <v>90</v>
      </c>
      <c r="Q20" s="21">
        <f>F4</f>
        <v>13.06</v>
      </c>
      <c r="R20">
        <f>L4</f>
        <v>24.3</v>
      </c>
      <c r="S20">
        <v>10</v>
      </c>
    </row>
    <row r="21" spans="1:19" x14ac:dyDescent="0.3">
      <c r="A21" t="str">
        <f t="shared" si="0"/>
        <v>Ü18M</v>
      </c>
      <c r="B21" t="s">
        <v>49</v>
      </c>
      <c r="C21" t="s">
        <v>29</v>
      </c>
      <c r="D21">
        <v>1.88</v>
      </c>
      <c r="E21">
        <v>89.254999999999995</v>
      </c>
      <c r="F21">
        <v>11.6</v>
      </c>
      <c r="G21">
        <v>157.19999999999999</v>
      </c>
      <c r="H21">
        <v>14.12</v>
      </c>
      <c r="I21">
        <v>13.891999999999999</v>
      </c>
      <c r="J21">
        <v>2.85</v>
      </c>
      <c r="K21">
        <v>164.2</v>
      </c>
      <c r="L21">
        <v>19.363</v>
      </c>
      <c r="M21">
        <v>105</v>
      </c>
      <c r="N21">
        <v>3255</v>
      </c>
      <c r="O21">
        <v>95</v>
      </c>
      <c r="Q21" s="21">
        <f>F3</f>
        <v>13.3565</v>
      </c>
      <c r="R21">
        <f>L3</f>
        <v>24.78</v>
      </c>
      <c r="S21">
        <v>5</v>
      </c>
    </row>
    <row r="22" spans="1:19" x14ac:dyDescent="0.3">
      <c r="A22" t="str">
        <f t="shared" si="0"/>
        <v>Ü18M</v>
      </c>
      <c r="B22" t="s">
        <v>49</v>
      </c>
      <c r="C22" t="s">
        <v>29</v>
      </c>
      <c r="D22">
        <v>1.97</v>
      </c>
      <c r="E22">
        <v>100</v>
      </c>
      <c r="F22">
        <v>11.03</v>
      </c>
      <c r="G22">
        <v>185</v>
      </c>
      <c r="H22">
        <v>14.92</v>
      </c>
      <c r="I22">
        <v>14.48</v>
      </c>
      <c r="J22">
        <v>3</v>
      </c>
      <c r="K22">
        <v>165</v>
      </c>
      <c r="L22">
        <v>18</v>
      </c>
      <c r="M22">
        <v>115</v>
      </c>
      <c r="N22">
        <v>3400</v>
      </c>
      <c r="O22">
        <v>100</v>
      </c>
      <c r="Q22" s="21">
        <f>F2</f>
        <v>15.66</v>
      </c>
      <c r="R22">
        <f>L2</f>
        <v>32.369999999999997</v>
      </c>
      <c r="S22">
        <v>0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02"/>
  <sheetViews>
    <sheetView topLeftCell="E1" zoomScaleNormal="100" workbookViewId="0">
      <pane ySplit="2" topLeftCell="A3" activePane="bottomLeft" state="frozen"/>
      <selection pane="bottomLeft" activeCell="AV11" sqref="AV11"/>
    </sheetView>
  </sheetViews>
  <sheetFormatPr baseColWidth="10" defaultColWidth="8.796875" defaultRowHeight="15.6" x14ac:dyDescent="0.3"/>
  <cols>
    <col min="1" max="1" width="3.69921875" customWidth="1"/>
    <col min="2" max="2" width="0.19921875" customWidth="1"/>
    <col min="3" max="3" width="16.69921875" customWidth="1"/>
    <col min="4" max="4" width="11.69921875" customWidth="1"/>
    <col min="5" max="5" width="9.296875" customWidth="1"/>
    <col min="6" max="6" width="7.69921875" customWidth="1"/>
    <col min="7" max="7" width="12.796875" customWidth="1"/>
    <col min="8" max="8" width="8.796875" customWidth="1"/>
    <col min="9" max="9" width="7.19921875" customWidth="1"/>
    <col min="10" max="11" width="4.19921875" customWidth="1"/>
    <col min="12" max="13" width="5.796875" customWidth="1"/>
    <col min="14" max="14" width="4.796875" customWidth="1"/>
    <col min="15" max="15" width="5" customWidth="1"/>
    <col min="16" max="16" width="4.796875" customWidth="1"/>
    <col min="17" max="17" width="5" customWidth="1"/>
    <col min="18" max="18" width="4.796875" customWidth="1"/>
    <col min="19" max="19" width="5.5" customWidth="1"/>
    <col min="20" max="20" width="4.19921875" customWidth="1"/>
    <col min="21" max="21" width="5.5" customWidth="1"/>
    <col min="22" max="22" width="5.296875" customWidth="1"/>
    <col min="23" max="23" width="16.69921875" customWidth="1"/>
    <col min="24" max="24" width="9.19921875" customWidth="1"/>
    <col min="25" max="27" width="10.69921875" customWidth="1"/>
    <col min="28" max="36" width="6" hidden="1" customWidth="1"/>
    <col min="37" max="37" width="10.69921875" hidden="1" customWidth="1"/>
    <col min="38" max="46" width="4.296875" hidden="1" customWidth="1"/>
    <col min="47" max="47" width="10.69921875" hidden="1" customWidth="1"/>
    <col min="48" max="1025" width="10.69921875" customWidth="1"/>
  </cols>
  <sheetData>
    <row r="1" spans="1:46" ht="43.05" customHeight="1" x14ac:dyDescent="0.3">
      <c r="A1" s="2"/>
      <c r="D1" s="1" t="s">
        <v>0</v>
      </c>
      <c r="E1" s="91" t="str">
        <f>IF(Protokoll!E1="","",Protokoll!E1)</f>
        <v/>
      </c>
      <c r="F1" s="91"/>
      <c r="G1" s="3" t="s">
        <v>1</v>
      </c>
      <c r="H1" s="53" t="str">
        <f>IF(Protokoll!H1="","",Protokoll!H1)</f>
        <v/>
      </c>
      <c r="I1" s="3" t="s">
        <v>2</v>
      </c>
      <c r="J1" s="91" t="str">
        <f>IF(Protokoll!J1="","",Protokoll!J1)</f>
        <v/>
      </c>
      <c r="K1" s="91"/>
      <c r="L1" s="91"/>
      <c r="M1" s="91"/>
      <c r="N1" s="88" t="s">
        <v>3</v>
      </c>
      <c r="O1" s="88"/>
      <c r="P1" s="91" t="str">
        <f>IF(Protokoll!P1="","",Protokoll!P1)</f>
        <v/>
      </c>
      <c r="Q1" s="91"/>
      <c r="R1" s="91"/>
      <c r="S1" s="88" t="s">
        <v>4</v>
      </c>
      <c r="T1" s="88"/>
      <c r="U1" s="88"/>
      <c r="V1" s="90" t="str">
        <f>IF(Protokoll!V1="","",Protokoll!V1)</f>
        <v/>
      </c>
      <c r="W1" s="90"/>
    </row>
    <row r="2" spans="1:46" ht="144" thickBot="1" x14ac:dyDescent="0.35">
      <c r="C2" s="5" t="s">
        <v>5</v>
      </c>
      <c r="D2" s="5" t="s">
        <v>6</v>
      </c>
      <c r="E2" s="5" t="s">
        <v>7</v>
      </c>
      <c r="F2" s="6" t="s">
        <v>8</v>
      </c>
      <c r="G2" s="5" t="s">
        <v>9</v>
      </c>
      <c r="H2" s="5" t="s">
        <v>10</v>
      </c>
      <c r="I2" s="5" t="s">
        <v>11</v>
      </c>
      <c r="J2" s="7" t="s">
        <v>12</v>
      </c>
      <c r="K2" s="8" t="s">
        <v>13</v>
      </c>
      <c r="L2" s="8" t="s">
        <v>14</v>
      </c>
      <c r="M2" s="9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0" t="s">
        <v>21</v>
      </c>
      <c r="T2" s="10" t="s">
        <v>22</v>
      </c>
      <c r="U2" s="10" t="s">
        <v>23</v>
      </c>
      <c r="V2" s="10" t="s">
        <v>24</v>
      </c>
      <c r="W2" s="11" t="s">
        <v>25</v>
      </c>
      <c r="X2" s="23" t="s">
        <v>50</v>
      </c>
      <c r="AB2" s="37" t="s">
        <v>16</v>
      </c>
      <c r="AC2" s="37" t="s">
        <v>17</v>
      </c>
      <c r="AD2" s="37" t="s">
        <v>18</v>
      </c>
      <c r="AE2" s="37" t="s">
        <v>19</v>
      </c>
      <c r="AF2" s="37" t="s">
        <v>20</v>
      </c>
      <c r="AG2" s="37" t="s">
        <v>21</v>
      </c>
      <c r="AH2" s="37" t="s">
        <v>22</v>
      </c>
      <c r="AI2" s="37" t="s">
        <v>23</v>
      </c>
      <c r="AJ2" s="37" t="s">
        <v>24</v>
      </c>
      <c r="AL2" s="37" t="s">
        <v>16</v>
      </c>
      <c r="AM2" s="37" t="s">
        <v>17</v>
      </c>
      <c r="AN2" s="37" t="s">
        <v>18</v>
      </c>
      <c r="AO2" s="37" t="s">
        <v>19</v>
      </c>
      <c r="AP2" s="37" t="s">
        <v>20</v>
      </c>
      <c r="AQ2" s="37" t="s">
        <v>21</v>
      </c>
      <c r="AR2" s="37" t="s">
        <v>22</v>
      </c>
      <c r="AS2" s="37" t="s">
        <v>23</v>
      </c>
      <c r="AT2" s="37" t="s">
        <v>24</v>
      </c>
    </row>
    <row r="3" spans="1:46" x14ac:dyDescent="0.3">
      <c r="A3" s="12">
        <v>1</v>
      </c>
      <c r="B3" s="13" t="str">
        <f t="shared" ref="B3:B34" si="0">CONCATENATE(H3,I3)</f>
        <v/>
      </c>
      <c r="C3" s="14" t="str">
        <f>IF(Protokoll!C3="","",Protokoll!C3)</f>
        <v/>
      </c>
      <c r="D3" s="14" t="str">
        <f>IF(Protokoll!D3="","",Protokoll!D3)</f>
        <v/>
      </c>
      <c r="E3" s="14" t="str">
        <f>IF(Protokoll!E3="","",Protokoll!E3)</f>
        <v/>
      </c>
      <c r="F3" s="14" t="str">
        <f>IF(Protokoll!F3="","",Protokoll!F3)</f>
        <v/>
      </c>
      <c r="G3" s="75" t="str">
        <f>IF(Protokoll!G3="","",Protokoll!G3)</f>
        <v/>
      </c>
      <c r="H3" s="14" t="str">
        <f>IF(Protokoll!H3="","",Protokoll!H3)</f>
        <v/>
      </c>
      <c r="I3" s="14" t="str">
        <f>IF(Protokoll!I3="","",Protokoll!I3)</f>
        <v/>
      </c>
      <c r="J3" s="76" t="str">
        <f>IF(Protokoll!J3="","",Protokoll!J3)</f>
        <v/>
      </c>
      <c r="K3" s="14" t="str">
        <f>IF(Protokoll!K3="","",Protokoll!K3)</f>
        <v/>
      </c>
      <c r="L3" s="14" t="str">
        <f>IF(Protokoll!L3="","",Protokoll!L3)</f>
        <v/>
      </c>
      <c r="M3" s="77" t="str">
        <f>IF(Protokoll!M3="","",Protokoll!M3)</f>
        <v/>
      </c>
      <c r="N3" s="14" t="str">
        <f ca="1">IF(Protokoll!N3="","",VLOOKUP(Protokoll!N3,(INDIRECT(CONCATENATE($B3,"!Q2:S22"))),3,1))</f>
        <v/>
      </c>
      <c r="O3" s="14" t="str">
        <f ca="1">IF(Protokoll!O3="","",VLOOKUP(Protokoll!O3,(INDIRECT(CONCATENATE($B3,"!G2:O22"))),9,1))</f>
        <v/>
      </c>
      <c r="P3" s="14" t="str">
        <f ca="1">IF(Protokoll!P3="","",VLOOKUP(Protokoll!P3,(INDIRECT(CONCATENATE($B3,"!H2:O22"))),8,1))</f>
        <v/>
      </c>
      <c r="Q3" s="14" t="str">
        <f ca="1">IF(Protokoll!Q3="","",VLOOKUP(Protokoll!Q3,(INDIRECT(CONCATENATE($B3,"!I2:O22"))),7,1))</f>
        <v/>
      </c>
      <c r="R3" s="14" t="str">
        <f ca="1">IF(Protokoll!R3="","",VLOOKUP(Protokoll!R3,(INDIRECT(CONCATENATE($B3,"!J2:O22"))),6,1))</f>
        <v/>
      </c>
      <c r="S3" s="14" t="str">
        <f ca="1">IF(Protokoll!S3="","",VLOOKUP(Protokoll!S3,(INDIRECT(CONCATENATE($B3,"!K2:O22"))),5,1))</f>
        <v/>
      </c>
      <c r="T3" s="14" t="str">
        <f ca="1">IF(Protokoll!T3="","",VLOOKUP(Protokoll!T3,(INDIRECT(CONCATENATE($B3,"!R2:S22"))),2,1))</f>
        <v/>
      </c>
      <c r="U3" s="14" t="str">
        <f ca="1">IF(Protokoll!U3="","",VLOOKUP(Protokoll!U3,(INDIRECT(CONCATENATE($B3,"!M2:O22"))),3,1))</f>
        <v/>
      </c>
      <c r="V3" s="14" t="str">
        <f ca="1">IF(Protokoll!V3="","",VLOOKUP(Protokoll!V3,(INDIRECT(CONCATENATE($B3,"!N2:O22"))),2,1))</f>
        <v/>
      </c>
      <c r="W3" s="76" t="str">
        <f>IF(Protokoll!W3="","",Protokoll!W3)</f>
        <v/>
      </c>
      <c r="X3" s="78" t="str">
        <f ca="1">IF((COUNT(N3:V3))=0,"",(SUM(AB3:AJ3)/8))</f>
        <v/>
      </c>
      <c r="Z3" s="22"/>
      <c r="AB3" t="str">
        <f ca="1">IF(N3="","",N3)</f>
        <v/>
      </c>
      <c r="AC3" t="str">
        <f ca="1">IF(O3="","",O3)</f>
        <v/>
      </c>
      <c r="AD3" t="str">
        <f ca="1">IF(P3="","",P3*0.5)</f>
        <v/>
      </c>
      <c r="AE3" t="str">
        <f ca="1">IF(Q3="","",Q3*0.5)</f>
        <v/>
      </c>
      <c r="AF3" t="str">
        <f ca="1">IF(R3="","",R3)</f>
        <v/>
      </c>
      <c r="AG3" t="str">
        <f t="shared" ref="AG3" ca="1" si="1">IF(S3="","",S3)</f>
        <v/>
      </c>
      <c r="AH3" t="str">
        <f t="shared" ref="AH3" ca="1" si="2">IF(T3="","",T3)</f>
        <v/>
      </c>
      <c r="AI3" t="str">
        <f t="shared" ref="AI3" ca="1" si="3">IF(U3="","",U3)</f>
        <v/>
      </c>
      <c r="AJ3" t="str">
        <f t="shared" ref="AJ3" ca="1" si="4">IF(V3="","",V3)</f>
        <v/>
      </c>
      <c r="AL3" t="str">
        <f ca="1">IF(N3="","",1)</f>
        <v/>
      </c>
      <c r="AM3" t="str">
        <f t="shared" ref="AM3" ca="1" si="5">IF(O3="","",1)</f>
        <v/>
      </c>
      <c r="AN3" t="str">
        <f ca="1">IF(P3="","",0.5)</f>
        <v/>
      </c>
      <c r="AO3" t="str">
        <f ca="1">IF(Q3="","",0.5)</f>
        <v/>
      </c>
      <c r="AP3" t="str">
        <f t="shared" ref="AP3" ca="1" si="6">IF(R3="","",1)</f>
        <v/>
      </c>
      <c r="AQ3" t="str">
        <f t="shared" ref="AQ3" ca="1" si="7">IF(S3="","",1)</f>
        <v/>
      </c>
      <c r="AR3" t="str">
        <f t="shared" ref="AR3" ca="1" si="8">IF(T3="","",1)</f>
        <v/>
      </c>
      <c r="AS3" t="str">
        <f t="shared" ref="AS3" ca="1" si="9">IF(U3="","",1)</f>
        <v/>
      </c>
      <c r="AT3" t="str">
        <f t="shared" ref="AT3" ca="1" si="10">IF(V3="","",1)</f>
        <v/>
      </c>
    </row>
    <row r="4" spans="1:46" x14ac:dyDescent="0.3">
      <c r="A4" s="15">
        <v>2</v>
      </c>
      <c r="B4" s="16" t="str">
        <f t="shared" si="0"/>
        <v/>
      </c>
      <c r="C4" s="18" t="str">
        <f>IF(Protokoll!C4="","",Protokoll!C4)</f>
        <v/>
      </c>
      <c r="D4" s="18" t="str">
        <f>IF(Protokoll!D4="","",Protokoll!D4)</f>
        <v/>
      </c>
      <c r="E4" s="18" t="str">
        <f>IF(Protokoll!E4="","",Protokoll!E4)</f>
        <v/>
      </c>
      <c r="F4" s="18" t="str">
        <f>IF(Protokoll!F4="","",Protokoll!F4)</f>
        <v/>
      </c>
      <c r="G4" s="18" t="str">
        <f>IF(Protokoll!G4="","",Protokoll!G4)</f>
        <v/>
      </c>
      <c r="H4" s="18" t="str">
        <f>IF(Protokoll!H4="","",Protokoll!H4)</f>
        <v/>
      </c>
      <c r="I4" s="18" t="str">
        <f>IF(Protokoll!I4="","",Protokoll!I4)</f>
        <v/>
      </c>
      <c r="J4" s="79" t="str">
        <f>IF(Protokoll!J4="","",Protokoll!J4)</f>
        <v/>
      </c>
      <c r="K4" s="18" t="str">
        <f>IF(Protokoll!K4="","",Protokoll!K4)</f>
        <v/>
      </c>
      <c r="L4" s="18" t="str">
        <f>IF(Protokoll!L4="","",Protokoll!L4)</f>
        <v/>
      </c>
      <c r="M4" s="80" t="str">
        <f>IF(Protokoll!M4="","",Protokoll!M4)</f>
        <v/>
      </c>
      <c r="N4" s="18" t="str">
        <f ca="1">IF(Protokoll!N4="","",VLOOKUP(Protokoll!N4,(INDIRECT(CONCATENATE($B4,"!Q2:S22"))),3,1))</f>
        <v/>
      </c>
      <c r="O4" s="18" t="str">
        <f ca="1">IF(Protokoll!O4="","",VLOOKUP(Protokoll!O4,(INDIRECT(CONCATENATE($B4,"!G2:O22"))),9,1))</f>
        <v/>
      </c>
      <c r="P4" s="18" t="str">
        <f ca="1">IF(Protokoll!P4="","",VLOOKUP(Protokoll!P4,(INDIRECT(CONCATENATE($B4,"!H2:O22"))),8,1))</f>
        <v/>
      </c>
      <c r="Q4" s="18" t="str">
        <f ca="1">IF(Protokoll!Q4="","",VLOOKUP(Protokoll!Q4,(INDIRECT(CONCATENATE($B4,"!I2:O22"))),7,1))</f>
        <v/>
      </c>
      <c r="R4" s="18" t="str">
        <f ca="1">IF(Protokoll!R4="","",VLOOKUP(Protokoll!R4,(INDIRECT(CONCATENATE($B4,"!J2:O22"))),6,1))</f>
        <v/>
      </c>
      <c r="S4" s="18" t="str">
        <f ca="1">IF(Protokoll!S4="","",VLOOKUP(Protokoll!S4,(INDIRECT(CONCATENATE($B4,"!K2:O22"))),5,1))</f>
        <v/>
      </c>
      <c r="T4" s="18" t="str">
        <f ca="1">IF(Protokoll!T4="","",VLOOKUP(Protokoll!T4,(INDIRECT(CONCATENATE($B4,"!R2:S22"))),2,1))</f>
        <v/>
      </c>
      <c r="U4" s="18" t="str">
        <f ca="1">IF(Protokoll!U4="","",VLOOKUP(Protokoll!U4,(INDIRECT(CONCATENATE($B4,"!M2:O22"))),3,1))</f>
        <v/>
      </c>
      <c r="V4" s="18" t="str">
        <f ca="1">IF(Protokoll!V4="","",VLOOKUP(Protokoll!V4,(INDIRECT(CONCATENATE($B4,"!N2:O22"))),2,1))</f>
        <v/>
      </c>
      <c r="W4" s="79" t="str">
        <f>IF(Protokoll!W4="","",Protokoll!W4)</f>
        <v/>
      </c>
      <c r="X4" s="81" t="str">
        <f ca="1">IF((COUNT(N4:V4))=0,"",(SUM(AB4:AJ4)/8))</f>
        <v/>
      </c>
      <c r="Z4" s="22"/>
      <c r="AB4" t="str">
        <f ca="1">IF(N4="","",N4)</f>
        <v/>
      </c>
      <c r="AC4" t="str">
        <f ca="1">IF(O4="","",O4)</f>
        <v/>
      </c>
      <c r="AD4" t="str">
        <f ca="1">IF(P4="","",P4*0.5)</f>
        <v/>
      </c>
      <c r="AE4" t="str">
        <f ca="1">IF(Q4="","",Q4*0.5)</f>
        <v/>
      </c>
      <c r="AF4" t="str">
        <f ca="1">IF(R4="","",R4)</f>
        <v/>
      </c>
      <c r="AG4" t="str">
        <f t="shared" ref="AG4:AJ4" ca="1" si="11">IF(S4="","",S4)</f>
        <v/>
      </c>
      <c r="AH4" t="str">
        <f t="shared" ca="1" si="11"/>
        <v/>
      </c>
      <c r="AI4" t="str">
        <f t="shared" ca="1" si="11"/>
        <v/>
      </c>
      <c r="AJ4" t="str">
        <f t="shared" ca="1" si="11"/>
        <v/>
      </c>
      <c r="AL4" t="str">
        <f ca="1">IF(N4="","",1)</f>
        <v/>
      </c>
      <c r="AM4" t="str">
        <f t="shared" ref="AM4:AT4" ca="1" si="12">IF(O4="","",1)</f>
        <v/>
      </c>
      <c r="AN4" t="str">
        <f ca="1">IF(P4="","",0.5)</f>
        <v/>
      </c>
      <c r="AO4" t="str">
        <f ca="1">IF(Q4="","",0.5)</f>
        <v/>
      </c>
      <c r="AP4" t="str">
        <f t="shared" ca="1" si="12"/>
        <v/>
      </c>
      <c r="AQ4" t="str">
        <f t="shared" ca="1" si="12"/>
        <v/>
      </c>
      <c r="AR4" t="str">
        <f t="shared" ca="1" si="12"/>
        <v/>
      </c>
      <c r="AS4" t="str">
        <f t="shared" ca="1" si="12"/>
        <v/>
      </c>
      <c r="AT4" t="str">
        <f t="shared" ca="1" si="12"/>
        <v/>
      </c>
    </row>
    <row r="5" spans="1:46" x14ac:dyDescent="0.3">
      <c r="A5" s="2">
        <v>3</v>
      </c>
      <c r="B5" s="19" t="str">
        <f t="shared" si="0"/>
        <v/>
      </c>
      <c r="C5" s="20" t="str">
        <f>IF(Protokoll!C5="","",Protokoll!C5)</f>
        <v/>
      </c>
      <c r="D5" s="20" t="str">
        <f>IF(Protokoll!D5="","",Protokoll!D5)</f>
        <v/>
      </c>
      <c r="E5" s="20" t="str">
        <f>IF(Protokoll!E5="","",Protokoll!E5)</f>
        <v/>
      </c>
      <c r="F5" s="20" t="str">
        <f>IF(Protokoll!F5="","",Protokoll!F5)</f>
        <v/>
      </c>
      <c r="G5" s="82" t="str">
        <f>IF(Protokoll!G5="","",Protokoll!G5)</f>
        <v/>
      </c>
      <c r="H5" s="20" t="str">
        <f>IF(Protokoll!H5="","",Protokoll!H5)</f>
        <v/>
      </c>
      <c r="I5" s="20" t="str">
        <f>IF(Protokoll!I5="","",Protokoll!I5)</f>
        <v/>
      </c>
      <c r="J5" s="83" t="str">
        <f>IF(Protokoll!J5="","",Protokoll!J5)</f>
        <v/>
      </c>
      <c r="K5" s="20" t="str">
        <f>IF(Protokoll!K5="","",Protokoll!K5)</f>
        <v/>
      </c>
      <c r="L5" s="20" t="str">
        <f>IF(Protokoll!L5="","",Protokoll!L5)</f>
        <v/>
      </c>
      <c r="M5" s="84" t="str">
        <f>IF(Protokoll!M5="","",Protokoll!M5)</f>
        <v/>
      </c>
      <c r="N5" s="20" t="str">
        <f ca="1">IF(Protokoll!N5="","",VLOOKUP(Protokoll!N5,(INDIRECT(CONCATENATE($B5,"!Q2:S22"))),3,1))</f>
        <v/>
      </c>
      <c r="O5" s="20" t="str">
        <f ca="1">IF(Protokoll!O5="","",VLOOKUP(Protokoll!O5,(INDIRECT(CONCATENATE($B5,"!G2:O22"))),9,1))</f>
        <v/>
      </c>
      <c r="P5" s="20" t="str">
        <f ca="1">IF(Protokoll!P5="","",VLOOKUP(Protokoll!P5,(INDIRECT(CONCATENATE($B5,"!H2:O22"))),8,1))</f>
        <v/>
      </c>
      <c r="Q5" s="20" t="str">
        <f ca="1">IF(Protokoll!Q5="","",VLOOKUP(Protokoll!Q5,(INDIRECT(CONCATENATE($B5,"!I2:O22"))),7,1))</f>
        <v/>
      </c>
      <c r="R5" s="20" t="str">
        <f ca="1">IF(Protokoll!R5="","",VLOOKUP(Protokoll!R5,(INDIRECT(CONCATENATE($B5,"!J2:O22"))),6,1))</f>
        <v/>
      </c>
      <c r="S5" s="20" t="str">
        <f ca="1">IF(Protokoll!S5="","",VLOOKUP(Protokoll!S5,(INDIRECT(CONCATENATE($B5,"!K2:O22"))),5,1))</f>
        <v/>
      </c>
      <c r="T5" s="20" t="str">
        <f ca="1">IF(Protokoll!T5="","",VLOOKUP(Protokoll!T5,(INDIRECT(CONCATENATE($B5,"!R2:S22"))),2,1))</f>
        <v/>
      </c>
      <c r="U5" s="20" t="str">
        <f ca="1">IF(Protokoll!U5="","",VLOOKUP(Protokoll!U5,(INDIRECT(CONCATENATE($B5,"!M2:O22"))),3,1))</f>
        <v/>
      </c>
      <c r="V5" s="20" t="str">
        <f ca="1">IF(Protokoll!V5="","",VLOOKUP(Protokoll!V5,(INDIRECT(CONCATENATE($B5,"!N2:O22"))),2,1))</f>
        <v/>
      </c>
      <c r="W5" s="83" t="str">
        <f>IF(Protokoll!W5="","",Protokoll!W5)</f>
        <v/>
      </c>
      <c r="X5" s="85" t="str">
        <f ca="1">IF((COUNT(N5:V5))=0,"",(SUM(AB5:AJ5)/8))</f>
        <v/>
      </c>
      <c r="Z5" s="22"/>
      <c r="AB5" t="str">
        <f t="shared" ref="AB5:AB27" ca="1" si="13">IF(N5="","",N5)</f>
        <v/>
      </c>
      <c r="AC5" t="str">
        <f t="shared" ref="AC5:AC27" ca="1" si="14">IF(O5="","",O5)</f>
        <v/>
      </c>
      <c r="AD5" t="str">
        <f t="shared" ref="AD5:AD27" ca="1" si="15">IF(P5="","",P5*0.5)</f>
        <v/>
      </c>
      <c r="AE5" t="str">
        <f t="shared" ref="AE5:AE27" ca="1" si="16">IF(Q5="","",Q5*0.5)</f>
        <v/>
      </c>
      <c r="AF5" t="str">
        <f t="shared" ref="AF5:AF27" ca="1" si="17">IF(R5="","",R5)</f>
        <v/>
      </c>
      <c r="AG5" t="str">
        <f t="shared" ref="AG5:AG27" ca="1" si="18">IF(S5="","",S5)</f>
        <v/>
      </c>
      <c r="AH5" t="str">
        <f t="shared" ref="AH5:AH27" ca="1" si="19">IF(T5="","",T5)</f>
        <v/>
      </c>
      <c r="AI5" t="str">
        <f t="shared" ref="AI5:AI27" ca="1" si="20">IF(U5="","",U5)</f>
        <v/>
      </c>
      <c r="AJ5" t="str">
        <f t="shared" ref="AJ5:AJ27" ca="1" si="21">IF(V5="","",V5)</f>
        <v/>
      </c>
      <c r="AL5" t="str">
        <f t="shared" ref="AL5:AL27" ca="1" si="22">IF(N5="","",1)</f>
        <v/>
      </c>
      <c r="AM5" t="str">
        <f t="shared" ref="AM5:AM27" ca="1" si="23">IF(O5="","",1)</f>
        <v/>
      </c>
      <c r="AN5" t="str">
        <f t="shared" ref="AN5:AN27" ca="1" si="24">IF(P5="","",0.5)</f>
        <v/>
      </c>
      <c r="AO5" t="str">
        <f t="shared" ref="AO5:AO27" ca="1" si="25">IF(Q5="","",0.5)</f>
        <v/>
      </c>
      <c r="AP5" t="str">
        <f t="shared" ref="AP5:AP27" ca="1" si="26">IF(R5="","",1)</f>
        <v/>
      </c>
      <c r="AQ5" t="str">
        <f t="shared" ref="AQ5:AQ27" ca="1" si="27">IF(S5="","",1)</f>
        <v/>
      </c>
      <c r="AR5" t="str">
        <f t="shared" ref="AR5:AR27" ca="1" si="28">IF(T5="","",1)</f>
        <v/>
      </c>
      <c r="AS5" t="str">
        <f t="shared" ref="AS5:AS27" ca="1" si="29">IF(U5="","",1)</f>
        <v/>
      </c>
      <c r="AT5" t="str">
        <f t="shared" ref="AT5:AT27" ca="1" si="30">IF(V5="","",1)</f>
        <v/>
      </c>
    </row>
    <row r="6" spans="1:46" x14ac:dyDescent="0.3">
      <c r="A6" s="15">
        <v>4</v>
      </c>
      <c r="B6" s="16" t="str">
        <f t="shared" si="0"/>
        <v/>
      </c>
      <c r="C6" s="18" t="str">
        <f>IF(Protokoll!C6="","",Protokoll!C6)</f>
        <v/>
      </c>
      <c r="D6" s="18" t="str">
        <f>IF(Protokoll!D6="","",Protokoll!D6)</f>
        <v/>
      </c>
      <c r="E6" s="18" t="str">
        <f>IF(Protokoll!E6="","",Protokoll!E6)</f>
        <v/>
      </c>
      <c r="F6" s="18" t="str">
        <f>IF(Protokoll!F6="","",Protokoll!F6)</f>
        <v/>
      </c>
      <c r="G6" s="86" t="str">
        <f>IF(Protokoll!G6="","",Protokoll!G6)</f>
        <v/>
      </c>
      <c r="H6" s="18" t="str">
        <f>IF(Protokoll!H6="","",Protokoll!H6)</f>
        <v/>
      </c>
      <c r="I6" s="18" t="str">
        <f>IF(Protokoll!I6="","",Protokoll!I6)</f>
        <v/>
      </c>
      <c r="J6" s="79" t="str">
        <f>IF(Protokoll!J6="","",Protokoll!J6)</f>
        <v/>
      </c>
      <c r="K6" s="18" t="str">
        <f>IF(Protokoll!K6="","",Protokoll!K6)</f>
        <v/>
      </c>
      <c r="L6" s="18" t="str">
        <f>IF(Protokoll!L6="","",Protokoll!L6)</f>
        <v/>
      </c>
      <c r="M6" s="80" t="str">
        <f>IF(Protokoll!M6="","",Protokoll!M6)</f>
        <v/>
      </c>
      <c r="N6" s="18" t="str">
        <f ca="1">IF(Protokoll!N6="","",VLOOKUP(Protokoll!N6,(INDIRECT(CONCATENATE($B6,"!Q2:S22"))),3,1))</f>
        <v/>
      </c>
      <c r="O6" s="18" t="str">
        <f ca="1">IF(Protokoll!O6="","",VLOOKUP(Protokoll!O6,(INDIRECT(CONCATENATE($B6,"!G2:O22"))),9,1))</f>
        <v/>
      </c>
      <c r="P6" s="18" t="str">
        <f ca="1">IF(Protokoll!P6="","",VLOOKUP(Protokoll!P6,(INDIRECT(CONCATENATE($B6,"!H2:O22"))),8,1))</f>
        <v/>
      </c>
      <c r="Q6" s="18" t="str">
        <f ca="1">IF(Protokoll!Q6="","",VLOOKUP(Protokoll!Q6,(INDIRECT(CONCATENATE($B6,"!I2:O22"))),7,1))</f>
        <v/>
      </c>
      <c r="R6" s="18" t="str">
        <f ca="1">IF(Protokoll!R6="","",VLOOKUP(Protokoll!R6,(INDIRECT(CONCATENATE($B6,"!J2:O22"))),6,1))</f>
        <v/>
      </c>
      <c r="S6" s="18" t="str">
        <f ca="1">IF(Protokoll!S6="","",VLOOKUP(Protokoll!S6,(INDIRECT(CONCATENATE($B6,"!K2:O22"))),5,1))</f>
        <v/>
      </c>
      <c r="T6" s="18" t="str">
        <f ca="1">IF(Protokoll!T6="","",VLOOKUP(Protokoll!T6,(INDIRECT(CONCATENATE($B6,"!R2:S22"))),2,1))</f>
        <v/>
      </c>
      <c r="U6" s="18" t="str">
        <f ca="1">IF(Protokoll!U6="","",VLOOKUP(Protokoll!U6,(INDIRECT(CONCATENATE($B6,"!M2:O22"))),3,1))</f>
        <v/>
      </c>
      <c r="V6" s="18" t="str">
        <f ca="1">IF(Protokoll!V6="","",VLOOKUP(Protokoll!V6,(INDIRECT(CONCATENATE($B6,"!N2:O22"))),2,1))</f>
        <v/>
      </c>
      <c r="W6" s="79" t="str">
        <f>IF(Protokoll!W6="","",Protokoll!W6)</f>
        <v/>
      </c>
      <c r="X6" s="81" t="str">
        <f t="shared" ref="X6:X69" ca="1" si="31">IF((COUNT(N6:V6))=0,"",(SUM(AB6:AJ6)/8))</f>
        <v/>
      </c>
      <c r="Z6" s="22"/>
      <c r="AB6" t="str">
        <f t="shared" ca="1" si="13"/>
        <v/>
      </c>
      <c r="AC6" t="str">
        <f t="shared" ca="1" si="14"/>
        <v/>
      </c>
      <c r="AD6" t="str">
        <f t="shared" ca="1" si="15"/>
        <v/>
      </c>
      <c r="AE6" t="str">
        <f t="shared" ca="1" si="16"/>
        <v/>
      </c>
      <c r="AF6" t="str">
        <f t="shared" ca="1" si="17"/>
        <v/>
      </c>
      <c r="AG6" t="str">
        <f t="shared" ca="1" si="18"/>
        <v/>
      </c>
      <c r="AH6" t="str">
        <f t="shared" ca="1" si="19"/>
        <v/>
      </c>
      <c r="AI6" t="str">
        <f t="shared" ca="1" si="20"/>
        <v/>
      </c>
      <c r="AJ6" t="str">
        <f t="shared" ca="1" si="21"/>
        <v/>
      </c>
      <c r="AL6" t="str">
        <f t="shared" ca="1" si="22"/>
        <v/>
      </c>
      <c r="AM6" t="str">
        <f t="shared" ca="1" si="23"/>
        <v/>
      </c>
      <c r="AN6" t="str">
        <f t="shared" ca="1" si="24"/>
        <v/>
      </c>
      <c r="AO6" t="str">
        <f t="shared" ca="1" si="25"/>
        <v/>
      </c>
      <c r="AP6" t="str">
        <f t="shared" ca="1" si="26"/>
        <v/>
      </c>
      <c r="AQ6" t="str">
        <f t="shared" ca="1" si="27"/>
        <v/>
      </c>
      <c r="AR6" t="str">
        <f t="shared" ca="1" si="28"/>
        <v/>
      </c>
      <c r="AS6" t="str">
        <f t="shared" ca="1" si="29"/>
        <v/>
      </c>
      <c r="AT6" t="str">
        <f t="shared" ca="1" si="30"/>
        <v/>
      </c>
    </row>
    <row r="7" spans="1:46" x14ac:dyDescent="0.3">
      <c r="A7" s="2">
        <v>5</v>
      </c>
      <c r="B7" s="19" t="str">
        <f t="shared" si="0"/>
        <v/>
      </c>
      <c r="C7" s="20" t="str">
        <f>IF(Protokoll!C7="","",Protokoll!C7)</f>
        <v/>
      </c>
      <c r="D7" s="20" t="str">
        <f>IF(Protokoll!D7="","",Protokoll!D7)</f>
        <v/>
      </c>
      <c r="E7" s="20" t="str">
        <f>IF(Protokoll!E7="","",Protokoll!E7)</f>
        <v/>
      </c>
      <c r="F7" s="20" t="str">
        <f>IF(Protokoll!F7="","",Protokoll!F7)</f>
        <v/>
      </c>
      <c r="G7" s="82" t="str">
        <f>IF(Protokoll!G7="","",Protokoll!G7)</f>
        <v/>
      </c>
      <c r="H7" s="20" t="str">
        <f>IF(Protokoll!H7="","",Protokoll!H7)</f>
        <v/>
      </c>
      <c r="I7" s="20" t="str">
        <f>IF(Protokoll!I7="","",Protokoll!I7)</f>
        <v/>
      </c>
      <c r="J7" s="83" t="str">
        <f>IF(Protokoll!J7="","",Protokoll!J7)</f>
        <v/>
      </c>
      <c r="K7" s="20" t="str">
        <f>IF(Protokoll!K7="","",Protokoll!K7)</f>
        <v/>
      </c>
      <c r="L7" s="20" t="str">
        <f>IF(Protokoll!L7="","",Protokoll!L7)</f>
        <v/>
      </c>
      <c r="M7" s="84" t="str">
        <f>IF(Protokoll!M7="","",Protokoll!M7)</f>
        <v/>
      </c>
      <c r="N7" s="20" t="str">
        <f ca="1">IF(Protokoll!N7="","",VLOOKUP(Protokoll!N7,(INDIRECT(CONCATENATE($B7,"!Q2:S22"))),3,1))</f>
        <v/>
      </c>
      <c r="O7" s="20" t="str">
        <f ca="1">IF(Protokoll!O7="","",VLOOKUP(Protokoll!O7,(INDIRECT(CONCATENATE($B7,"!G2:O22"))),9,1))</f>
        <v/>
      </c>
      <c r="P7" s="20" t="str">
        <f ca="1">IF(Protokoll!P7="","",VLOOKUP(Protokoll!P7,(INDIRECT(CONCATENATE($B7,"!H2:O22"))),8,1))</f>
        <v/>
      </c>
      <c r="Q7" s="20" t="str">
        <f ca="1">IF(Protokoll!Q7="","",VLOOKUP(Protokoll!Q7,(INDIRECT(CONCATENATE($B7,"!I2:O22"))),7,1))</f>
        <v/>
      </c>
      <c r="R7" s="20" t="str">
        <f ca="1">IF(Protokoll!R7="","",VLOOKUP(Protokoll!R7,(INDIRECT(CONCATENATE($B7,"!J2:O22"))),6,1))</f>
        <v/>
      </c>
      <c r="S7" s="20" t="str">
        <f ca="1">IF(Protokoll!S7="","",VLOOKUP(Protokoll!S7,(INDIRECT(CONCATENATE($B7,"!K2:O22"))),5,1))</f>
        <v/>
      </c>
      <c r="T7" s="20" t="str">
        <f ca="1">IF(Protokoll!T7="","",VLOOKUP(Protokoll!T7,(INDIRECT(CONCATENATE($B7,"!R2:S22"))),2,1))</f>
        <v/>
      </c>
      <c r="U7" s="20" t="str">
        <f ca="1">IF(Protokoll!U7="","",VLOOKUP(Protokoll!U7,(INDIRECT(CONCATENATE($B7,"!M2:O22"))),3,1))</f>
        <v/>
      </c>
      <c r="V7" s="20" t="str">
        <f ca="1">IF(Protokoll!V7="","",VLOOKUP(Protokoll!V7,(INDIRECT(CONCATENATE($B7,"!N2:O22"))),2,1))</f>
        <v/>
      </c>
      <c r="W7" s="83" t="str">
        <f>IF(Protokoll!W7="","",Protokoll!W7)</f>
        <v/>
      </c>
      <c r="X7" s="85" t="str">
        <f t="shared" ca="1" si="31"/>
        <v/>
      </c>
      <c r="Z7" s="22"/>
      <c r="AB7" t="str">
        <f t="shared" ca="1" si="13"/>
        <v/>
      </c>
      <c r="AC7" t="str">
        <f t="shared" ca="1" si="14"/>
        <v/>
      </c>
      <c r="AD7" t="str">
        <f t="shared" ca="1" si="15"/>
        <v/>
      </c>
      <c r="AE7" t="str">
        <f t="shared" ca="1" si="16"/>
        <v/>
      </c>
      <c r="AF7" t="str">
        <f t="shared" ca="1" si="17"/>
        <v/>
      </c>
      <c r="AG7" t="str">
        <f t="shared" ca="1" si="18"/>
        <v/>
      </c>
      <c r="AH7" t="str">
        <f t="shared" ca="1" si="19"/>
        <v/>
      </c>
      <c r="AI7" t="str">
        <f t="shared" ca="1" si="20"/>
        <v/>
      </c>
      <c r="AJ7" t="str">
        <f t="shared" ca="1" si="21"/>
        <v/>
      </c>
      <c r="AL7" t="str">
        <f t="shared" ca="1" si="22"/>
        <v/>
      </c>
      <c r="AM7" t="str">
        <f t="shared" ca="1" si="23"/>
        <v/>
      </c>
      <c r="AN7" t="str">
        <f t="shared" ca="1" si="24"/>
        <v/>
      </c>
      <c r="AO7" t="str">
        <f t="shared" ca="1" si="25"/>
        <v/>
      </c>
      <c r="AP7" t="str">
        <f t="shared" ca="1" si="26"/>
        <v/>
      </c>
      <c r="AQ7" t="str">
        <f t="shared" ca="1" si="27"/>
        <v/>
      </c>
      <c r="AR7" t="str">
        <f t="shared" ca="1" si="28"/>
        <v/>
      </c>
      <c r="AS7" t="str">
        <f t="shared" ca="1" si="29"/>
        <v/>
      </c>
      <c r="AT7" t="str">
        <f t="shared" ca="1" si="30"/>
        <v/>
      </c>
    </row>
    <row r="8" spans="1:46" x14ac:dyDescent="0.3">
      <c r="A8" s="15">
        <v>6</v>
      </c>
      <c r="B8" s="16" t="str">
        <f t="shared" si="0"/>
        <v/>
      </c>
      <c r="C8" s="18" t="str">
        <f>IF(Protokoll!C8="","",Protokoll!C8)</f>
        <v/>
      </c>
      <c r="D8" s="18" t="str">
        <f>IF(Protokoll!D8="","",Protokoll!D8)</f>
        <v/>
      </c>
      <c r="E8" s="18" t="str">
        <f>IF(Protokoll!E8="","",Protokoll!E8)</f>
        <v/>
      </c>
      <c r="F8" s="18" t="str">
        <f>IF(Protokoll!F8="","",Protokoll!F8)</f>
        <v/>
      </c>
      <c r="G8" s="86" t="str">
        <f>IF(Protokoll!G8="","",Protokoll!G8)</f>
        <v/>
      </c>
      <c r="H8" s="18" t="str">
        <f>IF(Protokoll!H8="","",Protokoll!H8)</f>
        <v/>
      </c>
      <c r="I8" s="18" t="str">
        <f>IF(Protokoll!I8="","",Protokoll!I8)</f>
        <v/>
      </c>
      <c r="J8" s="79" t="str">
        <f>IF(Protokoll!J8="","",Protokoll!J8)</f>
        <v/>
      </c>
      <c r="K8" s="18" t="str">
        <f>IF(Protokoll!K8="","",Protokoll!K8)</f>
        <v/>
      </c>
      <c r="L8" s="18" t="str">
        <f>IF(Protokoll!L8="","",Protokoll!L8)</f>
        <v/>
      </c>
      <c r="M8" s="80" t="str">
        <f>IF(Protokoll!M8="","",Protokoll!M8)</f>
        <v/>
      </c>
      <c r="N8" s="18" t="str">
        <f ca="1">IF(Protokoll!N8="","",VLOOKUP(Protokoll!N8,(INDIRECT(CONCATENATE($B8,"!Q2:S22"))),3,1))</f>
        <v/>
      </c>
      <c r="O8" s="18" t="str">
        <f ca="1">IF(Protokoll!O8="","",VLOOKUP(Protokoll!O8,(INDIRECT(CONCATENATE($B8,"!G2:O22"))),9,1))</f>
        <v/>
      </c>
      <c r="P8" s="18" t="str">
        <f ca="1">IF(Protokoll!P8="","",VLOOKUP(Protokoll!P8,(INDIRECT(CONCATENATE($B8,"!H2:O22"))),8,1))</f>
        <v/>
      </c>
      <c r="Q8" s="18" t="str">
        <f ca="1">IF(Protokoll!Q8="","",VLOOKUP(Protokoll!Q8,(INDIRECT(CONCATENATE($B8,"!I2:O22"))),7,1))</f>
        <v/>
      </c>
      <c r="R8" s="18" t="str">
        <f ca="1">IF(Protokoll!R8="","",VLOOKUP(Protokoll!R8,(INDIRECT(CONCATENATE($B8,"!J2:O22"))),6,1))</f>
        <v/>
      </c>
      <c r="S8" s="18" t="str">
        <f ca="1">IF(Protokoll!S8="","",VLOOKUP(Protokoll!S8,(INDIRECT(CONCATENATE($B8,"!K2:O22"))),5,1))</f>
        <v/>
      </c>
      <c r="T8" s="18" t="str">
        <f ca="1">IF(Protokoll!T8="","",VLOOKUP(Protokoll!T8,(INDIRECT(CONCATENATE($B8,"!R2:S22"))),2,1))</f>
        <v/>
      </c>
      <c r="U8" s="18" t="str">
        <f ca="1">IF(Protokoll!U8="","",VLOOKUP(Protokoll!U8,(INDIRECT(CONCATENATE($B8,"!M2:O22"))),3,1))</f>
        <v/>
      </c>
      <c r="V8" s="18" t="str">
        <f ca="1">IF(Protokoll!V8="","",VLOOKUP(Protokoll!V8,(INDIRECT(CONCATENATE($B8,"!N2:O22"))),2,1))</f>
        <v/>
      </c>
      <c r="W8" s="79" t="str">
        <f>IF(Protokoll!W8="","",Protokoll!W8)</f>
        <v/>
      </c>
      <c r="X8" s="81" t="str">
        <f t="shared" ca="1" si="31"/>
        <v/>
      </c>
      <c r="Z8" s="22"/>
      <c r="AB8" t="str">
        <f t="shared" ca="1" si="13"/>
        <v/>
      </c>
      <c r="AC8" t="str">
        <f t="shared" ca="1" si="14"/>
        <v/>
      </c>
      <c r="AD8" t="str">
        <f t="shared" ca="1" si="15"/>
        <v/>
      </c>
      <c r="AE8" t="str">
        <f t="shared" ca="1" si="16"/>
        <v/>
      </c>
      <c r="AF8" t="str">
        <f t="shared" ca="1" si="17"/>
        <v/>
      </c>
      <c r="AG8" t="str">
        <f t="shared" ca="1" si="18"/>
        <v/>
      </c>
      <c r="AH8" t="str">
        <f t="shared" ca="1" si="19"/>
        <v/>
      </c>
      <c r="AI8" t="str">
        <f t="shared" ca="1" si="20"/>
        <v/>
      </c>
      <c r="AJ8" t="str">
        <f t="shared" ca="1" si="21"/>
        <v/>
      </c>
      <c r="AL8" t="str">
        <f t="shared" ca="1" si="22"/>
        <v/>
      </c>
      <c r="AM8" t="str">
        <f t="shared" ca="1" si="23"/>
        <v/>
      </c>
      <c r="AN8" t="str">
        <f t="shared" ca="1" si="24"/>
        <v/>
      </c>
      <c r="AO8" t="str">
        <f t="shared" ca="1" si="25"/>
        <v/>
      </c>
      <c r="AP8" t="str">
        <f t="shared" ca="1" si="26"/>
        <v/>
      </c>
      <c r="AQ8" t="str">
        <f t="shared" ca="1" si="27"/>
        <v/>
      </c>
      <c r="AR8" t="str">
        <f t="shared" ca="1" si="28"/>
        <v/>
      </c>
      <c r="AS8" t="str">
        <f t="shared" ca="1" si="29"/>
        <v/>
      </c>
      <c r="AT8" t="str">
        <f t="shared" ca="1" si="30"/>
        <v/>
      </c>
    </row>
    <row r="9" spans="1:46" x14ac:dyDescent="0.3">
      <c r="A9" s="2">
        <v>7</v>
      </c>
      <c r="B9" s="19" t="str">
        <f t="shared" si="0"/>
        <v/>
      </c>
      <c r="C9" s="20" t="str">
        <f>IF(Protokoll!C9="","",Protokoll!C9)</f>
        <v/>
      </c>
      <c r="D9" s="20" t="str">
        <f>IF(Protokoll!D9="","",Protokoll!D9)</f>
        <v/>
      </c>
      <c r="E9" s="20" t="str">
        <f>IF(Protokoll!E9="","",Protokoll!E9)</f>
        <v/>
      </c>
      <c r="F9" s="20" t="str">
        <f>IF(Protokoll!F9="","",Protokoll!F9)</f>
        <v/>
      </c>
      <c r="G9" s="82" t="str">
        <f>IF(Protokoll!G9="","",Protokoll!G9)</f>
        <v/>
      </c>
      <c r="H9" s="20" t="str">
        <f>IF(Protokoll!H9="","",Protokoll!H9)</f>
        <v/>
      </c>
      <c r="I9" s="20" t="str">
        <f>IF(Protokoll!I9="","",Protokoll!I9)</f>
        <v/>
      </c>
      <c r="J9" s="83" t="str">
        <f>IF(Protokoll!J9="","",Protokoll!J9)</f>
        <v/>
      </c>
      <c r="K9" s="20" t="str">
        <f>IF(Protokoll!K9="","",Protokoll!K9)</f>
        <v/>
      </c>
      <c r="L9" s="20" t="str">
        <f>IF(Protokoll!L9="","",Protokoll!L9)</f>
        <v/>
      </c>
      <c r="M9" s="84" t="str">
        <f>IF(Protokoll!M9="","",Protokoll!M9)</f>
        <v/>
      </c>
      <c r="N9" s="20" t="str">
        <f ca="1">IF(Protokoll!N9="","",VLOOKUP(Protokoll!N9,(INDIRECT(CONCATENATE($B9,"!Q2:S22"))),3,1))</f>
        <v/>
      </c>
      <c r="O9" s="20" t="str">
        <f ca="1">IF(Protokoll!O9="","",VLOOKUP(Protokoll!O9,(INDIRECT(CONCATENATE($B9,"!G2:O22"))),9,1))</f>
        <v/>
      </c>
      <c r="P9" s="20" t="str">
        <f ca="1">IF(Protokoll!P9="","",VLOOKUP(Protokoll!P9,(INDIRECT(CONCATENATE($B9,"!H2:O22"))),8,1))</f>
        <v/>
      </c>
      <c r="Q9" s="20" t="str">
        <f ca="1">IF(Protokoll!Q9="","",VLOOKUP(Protokoll!Q9,(INDIRECT(CONCATENATE($B9,"!I2:O22"))),7,1))</f>
        <v/>
      </c>
      <c r="R9" s="20" t="str">
        <f ca="1">IF(Protokoll!R9="","",VLOOKUP(Protokoll!R9,(INDIRECT(CONCATENATE($B9,"!J2:O22"))),6,1))</f>
        <v/>
      </c>
      <c r="S9" s="20" t="str">
        <f ca="1">IF(Protokoll!S9="","",VLOOKUP(Protokoll!S9,(INDIRECT(CONCATENATE($B9,"!K2:O22"))),5,1))</f>
        <v/>
      </c>
      <c r="T9" s="20" t="str">
        <f ca="1">IF(Protokoll!T9="","",VLOOKUP(Protokoll!T9,(INDIRECT(CONCATENATE($B9,"!R2:S22"))),2,1))</f>
        <v/>
      </c>
      <c r="U9" s="20" t="str">
        <f ca="1">IF(Protokoll!U9="","",VLOOKUP(Protokoll!U9,(INDIRECT(CONCATENATE($B9,"!M2:O22"))),3,1))</f>
        <v/>
      </c>
      <c r="V9" s="20" t="str">
        <f ca="1">IF(Protokoll!V9="","",VLOOKUP(Protokoll!V9,(INDIRECT(CONCATENATE($B9,"!N2:O22"))),2,1))</f>
        <v/>
      </c>
      <c r="W9" s="83" t="str">
        <f>IF(Protokoll!W9="","",Protokoll!W9)</f>
        <v/>
      </c>
      <c r="X9" s="85" t="str">
        <f t="shared" ca="1" si="31"/>
        <v/>
      </c>
      <c r="Z9" s="22"/>
      <c r="AB9" t="str">
        <f t="shared" ca="1" si="13"/>
        <v/>
      </c>
      <c r="AC9" t="str">
        <f t="shared" ca="1" si="14"/>
        <v/>
      </c>
      <c r="AD9" t="str">
        <f t="shared" ca="1" si="15"/>
        <v/>
      </c>
      <c r="AE9" t="str">
        <f t="shared" ca="1" si="16"/>
        <v/>
      </c>
      <c r="AF9" t="str">
        <f t="shared" ca="1" si="17"/>
        <v/>
      </c>
      <c r="AG9" t="str">
        <f t="shared" ca="1" si="18"/>
        <v/>
      </c>
      <c r="AH9" t="str">
        <f t="shared" ca="1" si="19"/>
        <v/>
      </c>
      <c r="AI9" t="str">
        <f t="shared" ca="1" si="20"/>
        <v/>
      </c>
      <c r="AJ9" t="str">
        <f t="shared" ca="1" si="21"/>
        <v/>
      </c>
      <c r="AL9" t="str">
        <f t="shared" ca="1" si="22"/>
        <v/>
      </c>
      <c r="AM9" t="str">
        <f t="shared" ca="1" si="23"/>
        <v/>
      </c>
      <c r="AN9" t="str">
        <f t="shared" ca="1" si="24"/>
        <v/>
      </c>
      <c r="AO9" t="str">
        <f t="shared" ca="1" si="25"/>
        <v/>
      </c>
      <c r="AP9" t="str">
        <f t="shared" ca="1" si="26"/>
        <v/>
      </c>
      <c r="AQ9" t="str">
        <f t="shared" ca="1" si="27"/>
        <v/>
      </c>
      <c r="AR9" t="str">
        <f t="shared" ca="1" si="28"/>
        <v/>
      </c>
      <c r="AS9" t="str">
        <f t="shared" ca="1" si="29"/>
        <v/>
      </c>
      <c r="AT9" t="str">
        <f t="shared" ca="1" si="30"/>
        <v/>
      </c>
    </row>
    <row r="10" spans="1:46" x14ac:dyDescent="0.3">
      <c r="A10" s="15">
        <v>8</v>
      </c>
      <c r="B10" s="16" t="str">
        <f t="shared" si="0"/>
        <v/>
      </c>
      <c r="C10" s="18" t="str">
        <f>IF(Protokoll!C10="","",Protokoll!C10)</f>
        <v/>
      </c>
      <c r="D10" s="18" t="str">
        <f>IF(Protokoll!D10="","",Protokoll!D10)</f>
        <v/>
      </c>
      <c r="E10" s="18" t="str">
        <f>IF(Protokoll!E10="","",Protokoll!E10)</f>
        <v/>
      </c>
      <c r="F10" s="18" t="str">
        <f>IF(Protokoll!F10="","",Protokoll!F10)</f>
        <v/>
      </c>
      <c r="G10" s="86" t="str">
        <f>IF(Protokoll!G10="","",Protokoll!G10)</f>
        <v/>
      </c>
      <c r="H10" s="18" t="str">
        <f>IF(Protokoll!H10="","",Protokoll!H10)</f>
        <v/>
      </c>
      <c r="I10" s="18" t="str">
        <f>IF(Protokoll!I10="","",Protokoll!I10)</f>
        <v/>
      </c>
      <c r="J10" s="79" t="str">
        <f>IF(Protokoll!J10="","",Protokoll!J10)</f>
        <v/>
      </c>
      <c r="K10" s="18" t="str">
        <f>IF(Protokoll!K10="","",Protokoll!K10)</f>
        <v/>
      </c>
      <c r="L10" s="18" t="str">
        <f>IF(Protokoll!L10="","",Protokoll!L10)</f>
        <v/>
      </c>
      <c r="M10" s="80" t="str">
        <f>IF(Protokoll!M10="","",Protokoll!M10)</f>
        <v/>
      </c>
      <c r="N10" s="18" t="str">
        <f ca="1">IF(Protokoll!N10="","",VLOOKUP(Protokoll!N10,(INDIRECT(CONCATENATE($B10,"!Q2:S22"))),3,1))</f>
        <v/>
      </c>
      <c r="O10" s="18" t="str">
        <f ca="1">IF(Protokoll!O10="","",VLOOKUP(Protokoll!O10,(INDIRECT(CONCATENATE($B10,"!G2:O22"))),9,1))</f>
        <v/>
      </c>
      <c r="P10" s="18" t="str">
        <f ca="1">IF(Protokoll!P10="","",VLOOKUP(Protokoll!P10,(INDIRECT(CONCATENATE($B10,"!H2:O22"))),8,1))</f>
        <v/>
      </c>
      <c r="Q10" s="18" t="str">
        <f ca="1">IF(Protokoll!Q10="","",VLOOKUP(Protokoll!Q10,(INDIRECT(CONCATENATE($B10,"!I2:O22"))),7,1))</f>
        <v/>
      </c>
      <c r="R10" s="18" t="str">
        <f ca="1">IF(Protokoll!R10="","",VLOOKUP(Protokoll!R10,(INDIRECT(CONCATENATE($B10,"!J2:O22"))),6,1))</f>
        <v/>
      </c>
      <c r="S10" s="18" t="str">
        <f ca="1">IF(Protokoll!S10="","",VLOOKUP(Protokoll!S10,(INDIRECT(CONCATENATE($B10,"!K2:O22"))),5,1))</f>
        <v/>
      </c>
      <c r="T10" s="18" t="str">
        <f ca="1">IF(Protokoll!T10="","",VLOOKUP(Protokoll!T10,(INDIRECT(CONCATENATE($B10,"!R2:S22"))),2,1))</f>
        <v/>
      </c>
      <c r="U10" s="18" t="str">
        <f ca="1">IF(Protokoll!U10="","",VLOOKUP(Protokoll!U10,(INDIRECT(CONCATENATE($B10,"!M2:O22"))),3,1))</f>
        <v/>
      </c>
      <c r="V10" s="18" t="str">
        <f ca="1">IF(Protokoll!V10="","",VLOOKUP(Protokoll!V10,(INDIRECT(CONCATENATE($B10,"!N2:O22"))),2,1))</f>
        <v/>
      </c>
      <c r="W10" s="79" t="str">
        <f>IF(Protokoll!W10="","",Protokoll!W10)</f>
        <v/>
      </c>
      <c r="X10" s="81" t="str">
        <f t="shared" ca="1" si="31"/>
        <v/>
      </c>
      <c r="Z10" s="22"/>
      <c r="AB10" t="str">
        <f t="shared" ca="1" si="13"/>
        <v/>
      </c>
      <c r="AC10" t="str">
        <f t="shared" ca="1" si="14"/>
        <v/>
      </c>
      <c r="AD10" t="str">
        <f t="shared" ca="1" si="15"/>
        <v/>
      </c>
      <c r="AE10" t="str">
        <f t="shared" ca="1" si="16"/>
        <v/>
      </c>
      <c r="AF10" t="str">
        <f t="shared" ca="1" si="17"/>
        <v/>
      </c>
      <c r="AG10" t="str">
        <f t="shared" ca="1" si="18"/>
        <v/>
      </c>
      <c r="AH10" t="str">
        <f t="shared" ca="1" si="19"/>
        <v/>
      </c>
      <c r="AI10" t="str">
        <f t="shared" ca="1" si="20"/>
        <v/>
      </c>
      <c r="AJ10" t="str">
        <f t="shared" ca="1" si="21"/>
        <v/>
      </c>
      <c r="AL10" t="str">
        <f t="shared" ca="1" si="22"/>
        <v/>
      </c>
      <c r="AM10" t="str">
        <f t="shared" ca="1" si="23"/>
        <v/>
      </c>
      <c r="AN10" t="str">
        <f t="shared" ca="1" si="24"/>
        <v/>
      </c>
      <c r="AO10" t="str">
        <f t="shared" ca="1" si="25"/>
        <v/>
      </c>
      <c r="AP10" t="str">
        <f t="shared" ca="1" si="26"/>
        <v/>
      </c>
      <c r="AQ10" t="str">
        <f t="shared" ca="1" si="27"/>
        <v/>
      </c>
      <c r="AR10" t="str">
        <f t="shared" ca="1" si="28"/>
        <v/>
      </c>
      <c r="AS10" t="str">
        <f t="shared" ca="1" si="29"/>
        <v/>
      </c>
      <c r="AT10" t="str">
        <f t="shared" ca="1" si="30"/>
        <v/>
      </c>
    </row>
    <row r="11" spans="1:46" x14ac:dyDescent="0.3">
      <c r="A11" s="2">
        <v>9</v>
      </c>
      <c r="B11" s="19" t="str">
        <f t="shared" si="0"/>
        <v/>
      </c>
      <c r="C11" s="20" t="str">
        <f>IF(Protokoll!C11="","",Protokoll!C11)</f>
        <v/>
      </c>
      <c r="D11" s="20" t="str">
        <f>IF(Protokoll!D11="","",Protokoll!D11)</f>
        <v/>
      </c>
      <c r="E11" s="20" t="str">
        <f>IF(Protokoll!E11="","",Protokoll!E11)</f>
        <v/>
      </c>
      <c r="F11" s="20" t="str">
        <f>IF(Protokoll!F11="","",Protokoll!F11)</f>
        <v/>
      </c>
      <c r="G11" s="82" t="str">
        <f>IF(Protokoll!G11="","",Protokoll!G11)</f>
        <v/>
      </c>
      <c r="H11" s="20" t="str">
        <f>IF(Protokoll!H11="","",Protokoll!H11)</f>
        <v/>
      </c>
      <c r="I11" s="20" t="str">
        <f>IF(Protokoll!I11="","",Protokoll!I11)</f>
        <v/>
      </c>
      <c r="J11" s="83" t="str">
        <f>IF(Protokoll!J11="","",Protokoll!J11)</f>
        <v/>
      </c>
      <c r="K11" s="20" t="str">
        <f>IF(Protokoll!K11="","",Protokoll!K11)</f>
        <v/>
      </c>
      <c r="L11" s="20" t="str">
        <f>IF(Protokoll!L11="","",Protokoll!L11)</f>
        <v/>
      </c>
      <c r="M11" s="84" t="str">
        <f>IF(Protokoll!M11="","",Protokoll!M11)</f>
        <v/>
      </c>
      <c r="N11" s="20" t="str">
        <f ca="1">IF(Protokoll!N11="","",VLOOKUP(Protokoll!N11,(INDIRECT(CONCATENATE($B11,"!Q2:S22"))),3,1))</f>
        <v/>
      </c>
      <c r="O11" s="20" t="str">
        <f ca="1">IF(Protokoll!O11="","",VLOOKUP(Protokoll!O11,(INDIRECT(CONCATENATE($B11,"!G2:O22"))),9,1))</f>
        <v/>
      </c>
      <c r="P11" s="20" t="str">
        <f ca="1">IF(Protokoll!P11="","",VLOOKUP(Protokoll!P11,(INDIRECT(CONCATENATE($B11,"!H2:O22"))),8,1))</f>
        <v/>
      </c>
      <c r="Q11" s="20" t="str">
        <f ca="1">IF(Protokoll!Q11="","",VLOOKUP(Protokoll!Q11,(INDIRECT(CONCATENATE($B11,"!I2:O22"))),7,1))</f>
        <v/>
      </c>
      <c r="R11" s="20" t="str">
        <f ca="1">IF(Protokoll!R11="","",VLOOKUP(Protokoll!R11,(INDIRECT(CONCATENATE($B11,"!J2:O22"))),6,1))</f>
        <v/>
      </c>
      <c r="S11" s="20" t="str">
        <f ca="1">IF(Protokoll!S11="","",VLOOKUP(Protokoll!S11,(INDIRECT(CONCATENATE($B11,"!K2:O22"))),5,1))</f>
        <v/>
      </c>
      <c r="T11" s="20" t="str">
        <f ca="1">IF(Protokoll!T11="","",VLOOKUP(Protokoll!T11,(INDIRECT(CONCATENATE($B11,"!R2:S22"))),2,1))</f>
        <v/>
      </c>
      <c r="U11" s="20" t="str">
        <f ca="1">IF(Protokoll!U11="","",VLOOKUP(Protokoll!U11,(INDIRECT(CONCATENATE($B11,"!M2:O22"))),3,1))</f>
        <v/>
      </c>
      <c r="V11" s="20" t="str">
        <f ca="1">IF(Protokoll!V11="","",VLOOKUP(Protokoll!V11,(INDIRECT(CONCATENATE($B11,"!N2:O22"))),2,1))</f>
        <v/>
      </c>
      <c r="W11" s="83" t="str">
        <f>IF(Protokoll!W11="","",Protokoll!W11)</f>
        <v/>
      </c>
      <c r="X11" s="85" t="str">
        <f t="shared" ca="1" si="31"/>
        <v/>
      </c>
      <c r="Z11" s="22"/>
      <c r="AB11" t="str">
        <f t="shared" ca="1" si="13"/>
        <v/>
      </c>
      <c r="AC11" t="str">
        <f t="shared" ca="1" si="14"/>
        <v/>
      </c>
      <c r="AD11" t="str">
        <f t="shared" ca="1" si="15"/>
        <v/>
      </c>
      <c r="AE11" t="str">
        <f t="shared" ca="1" si="16"/>
        <v/>
      </c>
      <c r="AF11" t="str">
        <f t="shared" ca="1" si="17"/>
        <v/>
      </c>
      <c r="AG11" t="str">
        <f t="shared" ca="1" si="18"/>
        <v/>
      </c>
      <c r="AH11" t="str">
        <f t="shared" ca="1" si="19"/>
        <v/>
      </c>
      <c r="AI11" t="str">
        <f t="shared" ca="1" si="20"/>
        <v/>
      </c>
      <c r="AJ11" t="str">
        <f t="shared" ca="1" si="21"/>
        <v/>
      </c>
      <c r="AL11" t="str">
        <f t="shared" ca="1" si="22"/>
        <v/>
      </c>
      <c r="AM11" t="str">
        <f t="shared" ca="1" si="23"/>
        <v/>
      </c>
      <c r="AN11" t="str">
        <f t="shared" ca="1" si="24"/>
        <v/>
      </c>
      <c r="AO11" t="str">
        <f t="shared" ca="1" si="25"/>
        <v/>
      </c>
      <c r="AP11" t="str">
        <f t="shared" ca="1" si="26"/>
        <v/>
      </c>
      <c r="AQ11" t="str">
        <f t="shared" ca="1" si="27"/>
        <v/>
      </c>
      <c r="AR11" t="str">
        <f t="shared" ca="1" si="28"/>
        <v/>
      </c>
      <c r="AS11" t="str">
        <f t="shared" ca="1" si="29"/>
        <v/>
      </c>
      <c r="AT11" t="str">
        <f t="shared" ca="1" si="30"/>
        <v/>
      </c>
    </row>
    <row r="12" spans="1:46" x14ac:dyDescent="0.3">
      <c r="A12" s="15">
        <v>10</v>
      </c>
      <c r="B12" s="16" t="str">
        <f t="shared" si="0"/>
        <v/>
      </c>
      <c r="C12" s="18" t="str">
        <f>IF(Protokoll!C12="","",Protokoll!C12)</f>
        <v/>
      </c>
      <c r="D12" s="18" t="str">
        <f>IF(Protokoll!D12="","",Protokoll!D12)</f>
        <v/>
      </c>
      <c r="E12" s="18" t="str">
        <f>IF(Protokoll!E12="","",Protokoll!E12)</f>
        <v/>
      </c>
      <c r="F12" s="18" t="str">
        <f>IF(Protokoll!F12="","",Protokoll!F12)</f>
        <v/>
      </c>
      <c r="G12" s="86" t="str">
        <f>IF(Protokoll!G12="","",Protokoll!G12)</f>
        <v/>
      </c>
      <c r="H12" s="18" t="str">
        <f>IF(Protokoll!H12="","",Protokoll!H12)</f>
        <v/>
      </c>
      <c r="I12" s="18" t="str">
        <f>IF(Protokoll!I12="","",Protokoll!I12)</f>
        <v/>
      </c>
      <c r="J12" s="79" t="str">
        <f>IF(Protokoll!J12="","",Protokoll!J12)</f>
        <v/>
      </c>
      <c r="K12" s="18" t="str">
        <f>IF(Protokoll!K12="","",Protokoll!K12)</f>
        <v/>
      </c>
      <c r="L12" s="18" t="str">
        <f>IF(Protokoll!L12="","",Protokoll!L12)</f>
        <v/>
      </c>
      <c r="M12" s="80" t="str">
        <f>IF(Protokoll!M12="","",Protokoll!M12)</f>
        <v/>
      </c>
      <c r="N12" s="18" t="str">
        <f ca="1">IF(Protokoll!N12="","",VLOOKUP(Protokoll!N12,(INDIRECT(CONCATENATE($B12,"!Q2:S22"))),3,1))</f>
        <v/>
      </c>
      <c r="O12" s="18" t="str">
        <f ca="1">IF(Protokoll!O12="","",VLOOKUP(Protokoll!O12,(INDIRECT(CONCATENATE($B12,"!G2:O22"))),9,1))</f>
        <v/>
      </c>
      <c r="P12" s="18" t="str">
        <f ca="1">IF(Protokoll!P12="","",VLOOKUP(Protokoll!P12,(INDIRECT(CONCATENATE($B12,"!H2:O22"))),8,1))</f>
        <v/>
      </c>
      <c r="Q12" s="18" t="str">
        <f ca="1">IF(Protokoll!Q12="","",VLOOKUP(Protokoll!Q12,(INDIRECT(CONCATENATE($B12,"!I2:O22"))),7,1))</f>
        <v/>
      </c>
      <c r="R12" s="18" t="str">
        <f ca="1">IF(Protokoll!R12="","",VLOOKUP(Protokoll!R12,(INDIRECT(CONCATENATE($B12,"!J2:O22"))),6,1))</f>
        <v/>
      </c>
      <c r="S12" s="18" t="str">
        <f ca="1">IF(Protokoll!S12="","",VLOOKUP(Protokoll!S12,(INDIRECT(CONCATENATE($B12,"!K2:O22"))),5,1))</f>
        <v/>
      </c>
      <c r="T12" s="18" t="str">
        <f ca="1">IF(Protokoll!T12="","",VLOOKUP(Protokoll!T12,(INDIRECT(CONCATENATE($B12,"!R2:S22"))),2,1))</f>
        <v/>
      </c>
      <c r="U12" s="18" t="str">
        <f ca="1">IF(Protokoll!U12="","",VLOOKUP(Protokoll!U12,(INDIRECT(CONCATENATE($B12,"!M2:O22"))),3,1))</f>
        <v/>
      </c>
      <c r="V12" s="18" t="str">
        <f ca="1">IF(Protokoll!V12="","",VLOOKUP(Protokoll!V12,(INDIRECT(CONCATENATE($B12,"!N2:O22"))),2,1))</f>
        <v/>
      </c>
      <c r="W12" s="79" t="str">
        <f>IF(Protokoll!W12="","",Protokoll!W12)</f>
        <v/>
      </c>
      <c r="X12" s="81" t="str">
        <f t="shared" ca="1" si="31"/>
        <v/>
      </c>
      <c r="Z12" s="22"/>
      <c r="AB12" t="str">
        <f t="shared" ca="1" si="13"/>
        <v/>
      </c>
      <c r="AC12" t="str">
        <f t="shared" ca="1" si="14"/>
        <v/>
      </c>
      <c r="AD12" t="str">
        <f t="shared" ca="1" si="15"/>
        <v/>
      </c>
      <c r="AE12" t="str">
        <f t="shared" ca="1" si="16"/>
        <v/>
      </c>
      <c r="AF12" t="str">
        <f t="shared" ca="1" si="17"/>
        <v/>
      </c>
      <c r="AG12" t="str">
        <f t="shared" ca="1" si="18"/>
        <v/>
      </c>
      <c r="AH12" t="str">
        <f t="shared" ca="1" si="19"/>
        <v/>
      </c>
      <c r="AI12" t="str">
        <f t="shared" ca="1" si="20"/>
        <v/>
      </c>
      <c r="AJ12" t="str">
        <f t="shared" ca="1" si="21"/>
        <v/>
      </c>
      <c r="AL12" t="str">
        <f t="shared" ca="1" si="22"/>
        <v/>
      </c>
      <c r="AM12" t="str">
        <f t="shared" ca="1" si="23"/>
        <v/>
      </c>
      <c r="AN12" t="str">
        <f t="shared" ca="1" si="24"/>
        <v/>
      </c>
      <c r="AO12" t="str">
        <f t="shared" ca="1" si="25"/>
        <v/>
      </c>
      <c r="AP12" t="str">
        <f t="shared" ca="1" si="26"/>
        <v/>
      </c>
      <c r="AQ12" t="str">
        <f t="shared" ca="1" si="27"/>
        <v/>
      </c>
      <c r="AR12" t="str">
        <f t="shared" ca="1" si="28"/>
        <v/>
      </c>
      <c r="AS12" t="str">
        <f t="shared" ca="1" si="29"/>
        <v/>
      </c>
      <c r="AT12" t="str">
        <f t="shared" ca="1" si="30"/>
        <v/>
      </c>
    </row>
    <row r="13" spans="1:46" x14ac:dyDescent="0.3">
      <c r="A13" s="2">
        <v>11</v>
      </c>
      <c r="B13" s="19" t="str">
        <f t="shared" si="0"/>
        <v/>
      </c>
      <c r="C13" s="20" t="str">
        <f>IF(Protokoll!C13="","",Protokoll!C13)</f>
        <v/>
      </c>
      <c r="D13" s="20" t="str">
        <f>IF(Protokoll!D13="","",Protokoll!D13)</f>
        <v/>
      </c>
      <c r="E13" s="20" t="str">
        <f>IF(Protokoll!E13="","",Protokoll!E13)</f>
        <v/>
      </c>
      <c r="F13" s="20" t="str">
        <f>IF(Protokoll!F13="","",Protokoll!F13)</f>
        <v/>
      </c>
      <c r="G13" s="82" t="str">
        <f>IF(Protokoll!G13="","",Protokoll!G13)</f>
        <v/>
      </c>
      <c r="H13" s="20" t="str">
        <f>IF(Protokoll!H13="","",Protokoll!H13)</f>
        <v/>
      </c>
      <c r="I13" s="20" t="str">
        <f>IF(Protokoll!I13="","",Protokoll!I13)</f>
        <v/>
      </c>
      <c r="J13" s="83" t="str">
        <f>IF(Protokoll!J13="","",Protokoll!J13)</f>
        <v/>
      </c>
      <c r="K13" s="20" t="str">
        <f>IF(Protokoll!K13="","",Protokoll!K13)</f>
        <v/>
      </c>
      <c r="L13" s="20" t="str">
        <f>IF(Protokoll!L13="","",Protokoll!L13)</f>
        <v/>
      </c>
      <c r="M13" s="84" t="str">
        <f>IF(Protokoll!M13="","",Protokoll!M13)</f>
        <v/>
      </c>
      <c r="N13" s="20" t="str">
        <f ca="1">IF(Protokoll!N13="","",VLOOKUP(Protokoll!N13,(INDIRECT(CONCATENATE($B13,"!Q2:S22"))),3,1))</f>
        <v/>
      </c>
      <c r="O13" s="20" t="str">
        <f ca="1">IF(Protokoll!O13="","",VLOOKUP(Protokoll!O13,(INDIRECT(CONCATENATE($B13,"!G2:O22"))),9,1))</f>
        <v/>
      </c>
      <c r="P13" s="20" t="str">
        <f ca="1">IF(Protokoll!P13="","",VLOOKUP(Protokoll!P13,(INDIRECT(CONCATENATE($B13,"!H2:O22"))),8,1))</f>
        <v/>
      </c>
      <c r="Q13" s="20" t="str">
        <f ca="1">IF(Protokoll!Q13="","",VLOOKUP(Protokoll!Q13,(INDIRECT(CONCATENATE($B13,"!I2:O22"))),7,1))</f>
        <v/>
      </c>
      <c r="R13" s="20" t="str">
        <f ca="1">IF(Protokoll!R13="","",VLOOKUP(Protokoll!R13,(INDIRECT(CONCATENATE($B13,"!J2:O22"))),6,1))</f>
        <v/>
      </c>
      <c r="S13" s="20" t="str">
        <f ca="1">IF(Protokoll!S13="","",VLOOKUP(Protokoll!S13,(INDIRECT(CONCATENATE($B13,"!K2:O22"))),5,1))</f>
        <v/>
      </c>
      <c r="T13" s="20" t="str">
        <f ca="1">IF(Protokoll!T13="","",VLOOKUP(Protokoll!T13,(INDIRECT(CONCATENATE($B13,"!R2:S22"))),2,1))</f>
        <v/>
      </c>
      <c r="U13" s="20" t="str">
        <f ca="1">IF(Protokoll!U13="","",VLOOKUP(Protokoll!U13,(INDIRECT(CONCATENATE($B13,"!M2:O22"))),3,1))</f>
        <v/>
      </c>
      <c r="V13" s="20" t="str">
        <f ca="1">IF(Protokoll!V13="","",VLOOKUP(Protokoll!V13,(INDIRECT(CONCATENATE($B13,"!N2:O22"))),2,1))</f>
        <v/>
      </c>
      <c r="W13" s="83" t="str">
        <f>IF(Protokoll!W13="","",Protokoll!W13)</f>
        <v/>
      </c>
      <c r="X13" s="85" t="str">
        <f t="shared" ca="1" si="31"/>
        <v/>
      </c>
      <c r="Z13" s="22"/>
      <c r="AB13" t="str">
        <f t="shared" ca="1" si="13"/>
        <v/>
      </c>
      <c r="AC13" t="str">
        <f t="shared" ca="1" si="14"/>
        <v/>
      </c>
      <c r="AD13" t="str">
        <f t="shared" ca="1" si="15"/>
        <v/>
      </c>
      <c r="AE13" t="str">
        <f t="shared" ca="1" si="16"/>
        <v/>
      </c>
      <c r="AF13" t="str">
        <f t="shared" ca="1" si="17"/>
        <v/>
      </c>
      <c r="AG13" t="str">
        <f t="shared" ca="1" si="18"/>
        <v/>
      </c>
      <c r="AH13" t="str">
        <f t="shared" ca="1" si="19"/>
        <v/>
      </c>
      <c r="AI13" t="str">
        <f t="shared" ca="1" si="20"/>
        <v/>
      </c>
      <c r="AJ13" t="str">
        <f t="shared" ca="1" si="21"/>
        <v/>
      </c>
      <c r="AL13" t="str">
        <f t="shared" ca="1" si="22"/>
        <v/>
      </c>
      <c r="AM13" t="str">
        <f t="shared" ca="1" si="23"/>
        <v/>
      </c>
      <c r="AN13" t="str">
        <f t="shared" ca="1" si="24"/>
        <v/>
      </c>
      <c r="AO13" t="str">
        <f t="shared" ca="1" si="25"/>
        <v/>
      </c>
      <c r="AP13" t="str">
        <f t="shared" ca="1" si="26"/>
        <v/>
      </c>
      <c r="AQ13" t="str">
        <f t="shared" ca="1" si="27"/>
        <v/>
      </c>
      <c r="AR13" t="str">
        <f t="shared" ca="1" si="28"/>
        <v/>
      </c>
      <c r="AS13" t="str">
        <f t="shared" ca="1" si="29"/>
        <v/>
      </c>
      <c r="AT13" t="str">
        <f t="shared" ca="1" si="30"/>
        <v/>
      </c>
    </row>
    <row r="14" spans="1:46" x14ac:dyDescent="0.3">
      <c r="A14" s="15">
        <v>12</v>
      </c>
      <c r="B14" s="16" t="str">
        <f t="shared" si="0"/>
        <v/>
      </c>
      <c r="C14" s="18" t="str">
        <f>IF(Protokoll!C14="","",Protokoll!C14)</f>
        <v/>
      </c>
      <c r="D14" s="18" t="str">
        <f>IF(Protokoll!D14="","",Protokoll!D14)</f>
        <v/>
      </c>
      <c r="E14" s="18" t="str">
        <f>IF(Protokoll!E14="","",Protokoll!E14)</f>
        <v/>
      </c>
      <c r="F14" s="18" t="str">
        <f>IF(Protokoll!F14="","",Protokoll!F14)</f>
        <v/>
      </c>
      <c r="G14" s="86" t="str">
        <f>IF(Protokoll!G14="","",Protokoll!G14)</f>
        <v/>
      </c>
      <c r="H14" s="18" t="str">
        <f>IF(Protokoll!H14="","",Protokoll!H14)</f>
        <v/>
      </c>
      <c r="I14" s="18" t="str">
        <f>IF(Protokoll!I14="","",Protokoll!I14)</f>
        <v/>
      </c>
      <c r="J14" s="79" t="str">
        <f>IF(Protokoll!J14="","",Protokoll!J14)</f>
        <v/>
      </c>
      <c r="K14" s="18" t="str">
        <f>IF(Protokoll!K14="","",Protokoll!K14)</f>
        <v/>
      </c>
      <c r="L14" s="18" t="str">
        <f>IF(Protokoll!L14="","",Protokoll!L14)</f>
        <v/>
      </c>
      <c r="M14" s="80" t="str">
        <f>IF(Protokoll!M14="","",Protokoll!M14)</f>
        <v/>
      </c>
      <c r="N14" s="18" t="str">
        <f ca="1">IF(Protokoll!N14="","",VLOOKUP(Protokoll!N14,(INDIRECT(CONCATENATE($B14,"!Q2:S22"))),3,1))</f>
        <v/>
      </c>
      <c r="O14" s="18" t="str">
        <f ca="1">IF(Protokoll!O14="","",VLOOKUP(Protokoll!O14,(INDIRECT(CONCATENATE($B14,"!G2:O22"))),9,1))</f>
        <v/>
      </c>
      <c r="P14" s="18" t="str">
        <f ca="1">IF(Protokoll!P14="","",VLOOKUP(Protokoll!P14,(INDIRECT(CONCATENATE($B14,"!H2:O22"))),8,1))</f>
        <v/>
      </c>
      <c r="Q14" s="18" t="str">
        <f ca="1">IF(Protokoll!Q14="","",VLOOKUP(Protokoll!Q14,(INDIRECT(CONCATENATE($B14,"!I2:O22"))),7,1))</f>
        <v/>
      </c>
      <c r="R14" s="18" t="str">
        <f ca="1">IF(Protokoll!R14="","",VLOOKUP(Protokoll!R14,(INDIRECT(CONCATENATE($B14,"!J2:O22"))),6,1))</f>
        <v/>
      </c>
      <c r="S14" s="18" t="str">
        <f ca="1">IF(Protokoll!S14="","",VLOOKUP(Protokoll!S14,(INDIRECT(CONCATENATE($B14,"!K2:O22"))),5,1))</f>
        <v/>
      </c>
      <c r="T14" s="18" t="str">
        <f ca="1">IF(Protokoll!T14="","",VLOOKUP(Protokoll!T14,(INDIRECT(CONCATENATE($B14,"!R2:S22"))),2,1))</f>
        <v/>
      </c>
      <c r="U14" s="18" t="str">
        <f ca="1">IF(Protokoll!U14="","",VLOOKUP(Protokoll!U14,(INDIRECT(CONCATENATE($B14,"!M2:O22"))),3,1))</f>
        <v/>
      </c>
      <c r="V14" s="18" t="str">
        <f ca="1">IF(Protokoll!V14="","",VLOOKUP(Protokoll!V14,(INDIRECT(CONCATENATE($B14,"!N2:O22"))),2,1))</f>
        <v/>
      </c>
      <c r="W14" s="79" t="str">
        <f>IF(Protokoll!W14="","",Protokoll!W14)</f>
        <v/>
      </c>
      <c r="X14" s="81" t="str">
        <f t="shared" ca="1" si="31"/>
        <v/>
      </c>
      <c r="Z14" s="22"/>
      <c r="AB14" t="str">
        <f t="shared" ca="1" si="13"/>
        <v/>
      </c>
      <c r="AC14" t="str">
        <f t="shared" ca="1" si="14"/>
        <v/>
      </c>
      <c r="AD14" t="str">
        <f t="shared" ca="1" si="15"/>
        <v/>
      </c>
      <c r="AE14" t="str">
        <f t="shared" ca="1" si="16"/>
        <v/>
      </c>
      <c r="AF14" t="str">
        <f t="shared" ca="1" si="17"/>
        <v/>
      </c>
      <c r="AG14" t="str">
        <f t="shared" ca="1" si="18"/>
        <v/>
      </c>
      <c r="AH14" t="str">
        <f t="shared" ca="1" si="19"/>
        <v/>
      </c>
      <c r="AI14" t="str">
        <f t="shared" ca="1" si="20"/>
        <v/>
      </c>
      <c r="AJ14" t="str">
        <f t="shared" ca="1" si="21"/>
        <v/>
      </c>
      <c r="AL14" t="str">
        <f t="shared" ca="1" si="22"/>
        <v/>
      </c>
      <c r="AM14" t="str">
        <f t="shared" ca="1" si="23"/>
        <v/>
      </c>
      <c r="AN14" t="str">
        <f t="shared" ca="1" si="24"/>
        <v/>
      </c>
      <c r="AO14" t="str">
        <f t="shared" ca="1" si="25"/>
        <v/>
      </c>
      <c r="AP14" t="str">
        <f t="shared" ca="1" si="26"/>
        <v/>
      </c>
      <c r="AQ14" t="str">
        <f t="shared" ca="1" si="27"/>
        <v/>
      </c>
      <c r="AR14" t="str">
        <f t="shared" ca="1" si="28"/>
        <v/>
      </c>
      <c r="AS14" t="str">
        <f t="shared" ca="1" si="29"/>
        <v/>
      </c>
      <c r="AT14" t="str">
        <f t="shared" ca="1" si="30"/>
        <v/>
      </c>
    </row>
    <row r="15" spans="1:46" x14ac:dyDescent="0.3">
      <c r="A15" s="2">
        <v>13</v>
      </c>
      <c r="B15" s="19" t="str">
        <f t="shared" si="0"/>
        <v/>
      </c>
      <c r="C15" s="20" t="str">
        <f>IF(Protokoll!C15="","",Protokoll!C15)</f>
        <v/>
      </c>
      <c r="D15" s="20" t="str">
        <f>IF(Protokoll!D15="","",Protokoll!D15)</f>
        <v/>
      </c>
      <c r="E15" s="20" t="str">
        <f>IF(Protokoll!E15="","",Protokoll!E15)</f>
        <v/>
      </c>
      <c r="F15" s="20" t="str">
        <f>IF(Protokoll!F15="","",Protokoll!F15)</f>
        <v/>
      </c>
      <c r="G15" s="82" t="str">
        <f>IF(Protokoll!G15="","",Protokoll!G15)</f>
        <v/>
      </c>
      <c r="H15" s="20" t="str">
        <f>IF(Protokoll!H15="","",Protokoll!H15)</f>
        <v/>
      </c>
      <c r="I15" s="20" t="str">
        <f>IF(Protokoll!I15="","",Protokoll!I15)</f>
        <v/>
      </c>
      <c r="J15" s="83" t="str">
        <f>IF(Protokoll!J15="","",Protokoll!J15)</f>
        <v/>
      </c>
      <c r="K15" s="20" t="str">
        <f>IF(Protokoll!K15="","",Protokoll!K15)</f>
        <v/>
      </c>
      <c r="L15" s="20" t="str">
        <f>IF(Protokoll!L15="","",Protokoll!L15)</f>
        <v/>
      </c>
      <c r="M15" s="84" t="str">
        <f>IF(Protokoll!M15="","",Protokoll!M15)</f>
        <v/>
      </c>
      <c r="N15" s="20" t="str">
        <f ca="1">IF(Protokoll!N15="","",VLOOKUP(Protokoll!N15,(INDIRECT(CONCATENATE($B15,"!Q2:S22"))),3,1))</f>
        <v/>
      </c>
      <c r="O15" s="20" t="str">
        <f ca="1">IF(Protokoll!O15="","",VLOOKUP(Protokoll!O15,(INDIRECT(CONCATENATE($B15,"!G2:O22"))),9,1))</f>
        <v/>
      </c>
      <c r="P15" s="20" t="str">
        <f ca="1">IF(Protokoll!P15="","",VLOOKUP(Protokoll!P15,(INDIRECT(CONCATENATE($B15,"!H2:O22"))),8,1))</f>
        <v/>
      </c>
      <c r="Q15" s="20" t="str">
        <f ca="1">IF(Protokoll!Q15="","",VLOOKUP(Protokoll!Q15,(INDIRECT(CONCATENATE($B15,"!I2:O22"))),7,1))</f>
        <v/>
      </c>
      <c r="R15" s="20" t="str">
        <f ca="1">IF(Protokoll!R15="","",VLOOKUP(Protokoll!R15,(INDIRECT(CONCATENATE($B15,"!J2:O22"))),6,1))</f>
        <v/>
      </c>
      <c r="S15" s="20" t="str">
        <f ca="1">IF(Protokoll!S15="","",VLOOKUP(Protokoll!S15,(INDIRECT(CONCATENATE($B15,"!K2:O22"))),5,1))</f>
        <v/>
      </c>
      <c r="T15" s="20" t="str">
        <f ca="1">IF(Protokoll!T15="","",VLOOKUP(Protokoll!T15,(INDIRECT(CONCATENATE($B15,"!R2:S22"))),2,1))</f>
        <v/>
      </c>
      <c r="U15" s="20" t="str">
        <f ca="1">IF(Protokoll!U15="","",VLOOKUP(Protokoll!U15,(INDIRECT(CONCATENATE($B15,"!M2:O22"))),3,1))</f>
        <v/>
      </c>
      <c r="V15" s="20" t="str">
        <f ca="1">IF(Protokoll!V15="","",VLOOKUP(Protokoll!V15,(INDIRECT(CONCATENATE($B15,"!N2:O22"))),2,1))</f>
        <v/>
      </c>
      <c r="W15" s="83" t="str">
        <f>IF(Protokoll!W15="","",Protokoll!W15)</f>
        <v/>
      </c>
      <c r="X15" s="85" t="str">
        <f t="shared" ca="1" si="31"/>
        <v/>
      </c>
      <c r="Z15" s="22"/>
      <c r="AB15" t="str">
        <f t="shared" ca="1" si="13"/>
        <v/>
      </c>
      <c r="AC15" t="str">
        <f t="shared" ca="1" si="14"/>
        <v/>
      </c>
      <c r="AD15" t="str">
        <f t="shared" ca="1" si="15"/>
        <v/>
      </c>
      <c r="AE15" t="str">
        <f t="shared" ca="1" si="16"/>
        <v/>
      </c>
      <c r="AF15" t="str">
        <f t="shared" ca="1" si="17"/>
        <v/>
      </c>
      <c r="AG15" t="str">
        <f t="shared" ca="1" si="18"/>
        <v/>
      </c>
      <c r="AH15" t="str">
        <f t="shared" ca="1" si="19"/>
        <v/>
      </c>
      <c r="AI15" t="str">
        <f t="shared" ca="1" si="20"/>
        <v/>
      </c>
      <c r="AJ15" t="str">
        <f t="shared" ca="1" si="21"/>
        <v/>
      </c>
      <c r="AL15" t="str">
        <f t="shared" ca="1" si="22"/>
        <v/>
      </c>
      <c r="AM15" t="str">
        <f t="shared" ca="1" si="23"/>
        <v/>
      </c>
      <c r="AN15" t="str">
        <f t="shared" ca="1" si="24"/>
        <v/>
      </c>
      <c r="AO15" t="str">
        <f t="shared" ca="1" si="25"/>
        <v/>
      </c>
      <c r="AP15" t="str">
        <f t="shared" ca="1" si="26"/>
        <v/>
      </c>
      <c r="AQ15" t="str">
        <f t="shared" ca="1" si="27"/>
        <v/>
      </c>
      <c r="AR15" t="str">
        <f t="shared" ca="1" si="28"/>
        <v/>
      </c>
      <c r="AS15" t="str">
        <f t="shared" ca="1" si="29"/>
        <v/>
      </c>
      <c r="AT15" t="str">
        <f t="shared" ca="1" si="30"/>
        <v/>
      </c>
    </row>
    <row r="16" spans="1:46" x14ac:dyDescent="0.3">
      <c r="A16" s="15">
        <v>14</v>
      </c>
      <c r="B16" s="16" t="str">
        <f t="shared" si="0"/>
        <v/>
      </c>
      <c r="C16" s="18" t="str">
        <f>IF(Protokoll!C16="","",Protokoll!C16)</f>
        <v/>
      </c>
      <c r="D16" s="18" t="str">
        <f>IF(Protokoll!D16="","",Protokoll!D16)</f>
        <v/>
      </c>
      <c r="E16" s="18" t="str">
        <f>IF(Protokoll!E16="","",Protokoll!E16)</f>
        <v/>
      </c>
      <c r="F16" s="18" t="str">
        <f>IF(Protokoll!F16="","",Protokoll!F16)</f>
        <v/>
      </c>
      <c r="G16" s="86" t="str">
        <f>IF(Protokoll!G16="","",Protokoll!G16)</f>
        <v/>
      </c>
      <c r="H16" s="18" t="str">
        <f>IF(Protokoll!H16="","",Protokoll!H16)</f>
        <v/>
      </c>
      <c r="I16" s="18" t="str">
        <f>IF(Protokoll!I16="","",Protokoll!I16)</f>
        <v/>
      </c>
      <c r="J16" s="79" t="str">
        <f>IF(Protokoll!J16="","",Protokoll!J16)</f>
        <v/>
      </c>
      <c r="K16" s="18" t="str">
        <f>IF(Protokoll!K16="","",Protokoll!K16)</f>
        <v/>
      </c>
      <c r="L16" s="18" t="str">
        <f>IF(Protokoll!L16="","",Protokoll!L16)</f>
        <v/>
      </c>
      <c r="M16" s="80" t="str">
        <f>IF(Protokoll!M16="","",Protokoll!M16)</f>
        <v/>
      </c>
      <c r="N16" s="18" t="str">
        <f ca="1">IF(Protokoll!N16="","",VLOOKUP(Protokoll!N16,(INDIRECT(CONCATENATE($B16,"!Q2:S22"))),3,1))</f>
        <v/>
      </c>
      <c r="O16" s="18" t="str">
        <f ca="1">IF(Protokoll!O16="","",VLOOKUP(Protokoll!O16,(INDIRECT(CONCATENATE($B16,"!G2:O22"))),9,1))</f>
        <v/>
      </c>
      <c r="P16" s="18" t="str">
        <f ca="1">IF(Protokoll!P16="","",VLOOKUP(Protokoll!P16,(INDIRECT(CONCATENATE($B16,"!H2:O22"))),8,1))</f>
        <v/>
      </c>
      <c r="Q16" s="18" t="str">
        <f ca="1">IF(Protokoll!Q16="","",VLOOKUP(Protokoll!Q16,(INDIRECT(CONCATENATE($B16,"!I2:O22"))),7,1))</f>
        <v/>
      </c>
      <c r="R16" s="18" t="str">
        <f ca="1">IF(Protokoll!R16="","",VLOOKUP(Protokoll!R16,(INDIRECT(CONCATENATE($B16,"!J2:O22"))),6,1))</f>
        <v/>
      </c>
      <c r="S16" s="18" t="str">
        <f ca="1">IF(Protokoll!S16="","",VLOOKUP(Protokoll!S16,(INDIRECT(CONCATENATE($B16,"!K2:O22"))),5,1))</f>
        <v/>
      </c>
      <c r="T16" s="18" t="str">
        <f ca="1">IF(Protokoll!T16="","",VLOOKUP(Protokoll!T16,(INDIRECT(CONCATENATE($B16,"!R2:S22"))),2,1))</f>
        <v/>
      </c>
      <c r="U16" s="18" t="str">
        <f ca="1">IF(Protokoll!U16="","",VLOOKUP(Protokoll!U16,(INDIRECT(CONCATENATE($B16,"!M2:O22"))),3,1))</f>
        <v/>
      </c>
      <c r="V16" s="18" t="str">
        <f ca="1">IF(Protokoll!V16="","",VLOOKUP(Protokoll!V16,(INDIRECT(CONCATENATE($B16,"!N2:O22"))),2,1))</f>
        <v/>
      </c>
      <c r="W16" s="79" t="str">
        <f>IF(Protokoll!W16="","",Protokoll!W16)</f>
        <v/>
      </c>
      <c r="X16" s="81" t="str">
        <f t="shared" ca="1" si="31"/>
        <v/>
      </c>
      <c r="Z16" s="22"/>
      <c r="AB16" t="str">
        <f t="shared" ca="1" si="13"/>
        <v/>
      </c>
      <c r="AC16" t="str">
        <f t="shared" ca="1" si="14"/>
        <v/>
      </c>
      <c r="AD16" t="str">
        <f t="shared" ca="1" si="15"/>
        <v/>
      </c>
      <c r="AE16" t="str">
        <f t="shared" ca="1" si="16"/>
        <v/>
      </c>
      <c r="AF16" t="str">
        <f t="shared" ca="1" si="17"/>
        <v/>
      </c>
      <c r="AG16" t="str">
        <f t="shared" ca="1" si="18"/>
        <v/>
      </c>
      <c r="AH16" t="str">
        <f t="shared" ca="1" si="19"/>
        <v/>
      </c>
      <c r="AI16" t="str">
        <f t="shared" ca="1" si="20"/>
        <v/>
      </c>
      <c r="AJ16" t="str">
        <f t="shared" ca="1" si="21"/>
        <v/>
      </c>
      <c r="AL16" t="str">
        <f t="shared" ca="1" si="22"/>
        <v/>
      </c>
      <c r="AM16" t="str">
        <f t="shared" ca="1" si="23"/>
        <v/>
      </c>
      <c r="AN16" t="str">
        <f t="shared" ca="1" si="24"/>
        <v/>
      </c>
      <c r="AO16" t="str">
        <f t="shared" ca="1" si="25"/>
        <v/>
      </c>
      <c r="AP16" t="str">
        <f t="shared" ca="1" si="26"/>
        <v/>
      </c>
      <c r="AQ16" t="str">
        <f t="shared" ca="1" si="27"/>
        <v/>
      </c>
      <c r="AR16" t="str">
        <f t="shared" ca="1" si="28"/>
        <v/>
      </c>
      <c r="AS16" t="str">
        <f t="shared" ca="1" si="29"/>
        <v/>
      </c>
      <c r="AT16" t="str">
        <f t="shared" ca="1" si="30"/>
        <v/>
      </c>
    </row>
    <row r="17" spans="1:46" x14ac:dyDescent="0.3">
      <c r="A17" s="2">
        <v>15</v>
      </c>
      <c r="B17" s="19" t="str">
        <f t="shared" si="0"/>
        <v/>
      </c>
      <c r="C17" s="20" t="str">
        <f>IF(Protokoll!C17="","",Protokoll!C17)</f>
        <v/>
      </c>
      <c r="D17" s="20" t="str">
        <f>IF(Protokoll!D17="","",Protokoll!D17)</f>
        <v/>
      </c>
      <c r="E17" s="20" t="str">
        <f>IF(Protokoll!E17="","",Protokoll!E17)</f>
        <v/>
      </c>
      <c r="F17" s="20" t="str">
        <f>IF(Protokoll!F17="","",Protokoll!F17)</f>
        <v/>
      </c>
      <c r="G17" s="82" t="str">
        <f>IF(Protokoll!G17="","",Protokoll!G17)</f>
        <v/>
      </c>
      <c r="H17" s="20" t="str">
        <f>IF(Protokoll!H17="","",Protokoll!H17)</f>
        <v/>
      </c>
      <c r="I17" s="20" t="str">
        <f>IF(Protokoll!I17="","",Protokoll!I17)</f>
        <v/>
      </c>
      <c r="J17" s="83" t="str">
        <f>IF(Protokoll!J17="","",Protokoll!J17)</f>
        <v/>
      </c>
      <c r="K17" s="20" t="str">
        <f>IF(Protokoll!K17="","",Protokoll!K17)</f>
        <v/>
      </c>
      <c r="L17" s="20" t="str">
        <f>IF(Protokoll!L17="","",Protokoll!L17)</f>
        <v/>
      </c>
      <c r="M17" s="84" t="str">
        <f>IF(Protokoll!M17="","",Protokoll!M17)</f>
        <v/>
      </c>
      <c r="N17" s="20" t="str">
        <f ca="1">IF(Protokoll!N17="","",VLOOKUP(Protokoll!N17,(INDIRECT(CONCATENATE($B17,"!Q2:S22"))),3,1))</f>
        <v/>
      </c>
      <c r="O17" s="20" t="str">
        <f ca="1">IF(Protokoll!O17="","",VLOOKUP(Protokoll!O17,(INDIRECT(CONCATENATE($B17,"!G2:O22"))),9,1))</f>
        <v/>
      </c>
      <c r="P17" s="20" t="str">
        <f ca="1">IF(Protokoll!P17="","",VLOOKUP(Protokoll!P17,(INDIRECT(CONCATENATE($B17,"!H2:O22"))),8,1))</f>
        <v/>
      </c>
      <c r="Q17" s="20" t="str">
        <f ca="1">IF(Protokoll!Q17="","",VLOOKUP(Protokoll!Q17,(INDIRECT(CONCATENATE($B17,"!I2:O22"))),7,1))</f>
        <v/>
      </c>
      <c r="R17" s="20" t="str">
        <f ca="1">IF(Protokoll!R17="","",VLOOKUP(Protokoll!R17,(INDIRECT(CONCATENATE($B17,"!J2:O22"))),6,1))</f>
        <v/>
      </c>
      <c r="S17" s="20" t="str">
        <f ca="1">IF(Protokoll!S17="","",VLOOKUP(Protokoll!S17,(INDIRECT(CONCATENATE($B17,"!K2:O22"))),5,1))</f>
        <v/>
      </c>
      <c r="T17" s="20" t="str">
        <f ca="1">IF(Protokoll!T17="","",VLOOKUP(Protokoll!T17,(INDIRECT(CONCATENATE($B17,"!R2:S22"))),2,1))</f>
        <v/>
      </c>
      <c r="U17" s="20" t="str">
        <f ca="1">IF(Protokoll!U17="","",VLOOKUP(Protokoll!U17,(INDIRECT(CONCATENATE($B17,"!M2:O22"))),3,1))</f>
        <v/>
      </c>
      <c r="V17" s="20" t="str">
        <f ca="1">IF(Protokoll!V17="","",VLOOKUP(Protokoll!V17,(INDIRECT(CONCATENATE($B17,"!N2:O22"))),2,1))</f>
        <v/>
      </c>
      <c r="W17" s="83" t="str">
        <f>IF(Protokoll!W17="","",Protokoll!W17)</f>
        <v/>
      </c>
      <c r="X17" s="85" t="str">
        <f t="shared" ca="1" si="31"/>
        <v/>
      </c>
      <c r="Z17" s="22"/>
      <c r="AB17" t="str">
        <f t="shared" ca="1" si="13"/>
        <v/>
      </c>
      <c r="AC17" t="str">
        <f t="shared" ca="1" si="14"/>
        <v/>
      </c>
      <c r="AD17" t="str">
        <f t="shared" ca="1" si="15"/>
        <v/>
      </c>
      <c r="AE17" t="str">
        <f t="shared" ca="1" si="16"/>
        <v/>
      </c>
      <c r="AF17" t="str">
        <f t="shared" ca="1" si="17"/>
        <v/>
      </c>
      <c r="AG17" t="str">
        <f t="shared" ca="1" si="18"/>
        <v/>
      </c>
      <c r="AH17" t="str">
        <f t="shared" ca="1" si="19"/>
        <v/>
      </c>
      <c r="AI17" t="str">
        <f t="shared" ca="1" si="20"/>
        <v/>
      </c>
      <c r="AJ17" t="str">
        <f t="shared" ca="1" si="21"/>
        <v/>
      </c>
      <c r="AL17" t="str">
        <f t="shared" ca="1" si="22"/>
        <v/>
      </c>
      <c r="AM17" t="str">
        <f t="shared" ca="1" si="23"/>
        <v/>
      </c>
      <c r="AN17" t="str">
        <f t="shared" ca="1" si="24"/>
        <v/>
      </c>
      <c r="AO17" t="str">
        <f t="shared" ca="1" si="25"/>
        <v/>
      </c>
      <c r="AP17" t="str">
        <f t="shared" ca="1" si="26"/>
        <v/>
      </c>
      <c r="AQ17" t="str">
        <f t="shared" ca="1" si="27"/>
        <v/>
      </c>
      <c r="AR17" t="str">
        <f t="shared" ca="1" si="28"/>
        <v/>
      </c>
      <c r="AS17" t="str">
        <f t="shared" ca="1" si="29"/>
        <v/>
      </c>
      <c r="AT17" t="str">
        <f t="shared" ca="1" si="30"/>
        <v/>
      </c>
    </row>
    <row r="18" spans="1:46" x14ac:dyDescent="0.3">
      <c r="A18" s="15">
        <v>16</v>
      </c>
      <c r="B18" s="16" t="str">
        <f t="shared" si="0"/>
        <v/>
      </c>
      <c r="C18" s="18" t="str">
        <f>IF(Protokoll!C18="","",Protokoll!C18)</f>
        <v/>
      </c>
      <c r="D18" s="18" t="str">
        <f>IF(Protokoll!D18="","",Protokoll!D18)</f>
        <v/>
      </c>
      <c r="E18" s="18" t="str">
        <f>IF(Protokoll!E18="","",Protokoll!E18)</f>
        <v/>
      </c>
      <c r="F18" s="18" t="str">
        <f>IF(Protokoll!F18="","",Protokoll!F18)</f>
        <v/>
      </c>
      <c r="G18" s="86" t="str">
        <f>IF(Protokoll!G18="","",Protokoll!G18)</f>
        <v/>
      </c>
      <c r="H18" s="18" t="str">
        <f>IF(Protokoll!H18="","",Protokoll!H18)</f>
        <v/>
      </c>
      <c r="I18" s="18" t="str">
        <f>IF(Protokoll!I18="","",Protokoll!I18)</f>
        <v/>
      </c>
      <c r="J18" s="79" t="str">
        <f>IF(Protokoll!J18="","",Protokoll!J18)</f>
        <v/>
      </c>
      <c r="K18" s="18" t="str">
        <f>IF(Protokoll!K18="","",Protokoll!K18)</f>
        <v/>
      </c>
      <c r="L18" s="18" t="str">
        <f>IF(Protokoll!L18="","",Protokoll!L18)</f>
        <v/>
      </c>
      <c r="M18" s="80" t="str">
        <f>IF(Protokoll!M18="","",Protokoll!M18)</f>
        <v/>
      </c>
      <c r="N18" s="18" t="str">
        <f ca="1">IF(Protokoll!N18="","",VLOOKUP(Protokoll!N18,(INDIRECT(CONCATENATE($B18,"!Q2:S22"))),3,1))</f>
        <v/>
      </c>
      <c r="O18" s="18" t="str">
        <f ca="1">IF(Protokoll!O18="","",VLOOKUP(Protokoll!O18,(INDIRECT(CONCATENATE($B18,"!G2:O22"))),9,1))</f>
        <v/>
      </c>
      <c r="P18" s="18" t="str">
        <f ca="1">IF(Protokoll!P18="","",VLOOKUP(Protokoll!P18,(INDIRECT(CONCATENATE($B18,"!H2:O22"))),8,1))</f>
        <v/>
      </c>
      <c r="Q18" s="18" t="str">
        <f ca="1">IF(Protokoll!Q18="","",VLOOKUP(Protokoll!Q18,(INDIRECT(CONCATENATE($B18,"!I2:O22"))),7,1))</f>
        <v/>
      </c>
      <c r="R18" s="18" t="str">
        <f ca="1">IF(Protokoll!R18="","",VLOOKUP(Protokoll!R18,(INDIRECT(CONCATENATE($B18,"!J2:O22"))),6,1))</f>
        <v/>
      </c>
      <c r="S18" s="18" t="str">
        <f ca="1">IF(Protokoll!S18="","",VLOOKUP(Protokoll!S18,(INDIRECT(CONCATENATE($B18,"!K2:O22"))),5,1))</f>
        <v/>
      </c>
      <c r="T18" s="18" t="str">
        <f ca="1">IF(Protokoll!T18="","",VLOOKUP(Protokoll!T18,(INDIRECT(CONCATENATE($B18,"!R2:S22"))),2,1))</f>
        <v/>
      </c>
      <c r="U18" s="18" t="str">
        <f ca="1">IF(Protokoll!U18="","",VLOOKUP(Protokoll!U18,(INDIRECT(CONCATENATE($B18,"!M2:O22"))),3,1))</f>
        <v/>
      </c>
      <c r="V18" s="18" t="str">
        <f ca="1">IF(Protokoll!V18="","",VLOOKUP(Protokoll!V18,(INDIRECT(CONCATENATE($B18,"!N2:O22"))),2,1))</f>
        <v/>
      </c>
      <c r="W18" s="79" t="str">
        <f>IF(Protokoll!W18="","",Protokoll!W18)</f>
        <v/>
      </c>
      <c r="X18" s="81" t="str">
        <f t="shared" ca="1" si="31"/>
        <v/>
      </c>
      <c r="Z18" s="22"/>
      <c r="AB18" t="str">
        <f t="shared" ca="1" si="13"/>
        <v/>
      </c>
      <c r="AC18" t="str">
        <f t="shared" ca="1" si="14"/>
        <v/>
      </c>
      <c r="AD18" t="str">
        <f t="shared" ca="1" si="15"/>
        <v/>
      </c>
      <c r="AE18" t="str">
        <f t="shared" ca="1" si="16"/>
        <v/>
      </c>
      <c r="AF18" t="str">
        <f t="shared" ca="1" si="17"/>
        <v/>
      </c>
      <c r="AG18" t="str">
        <f t="shared" ca="1" si="18"/>
        <v/>
      </c>
      <c r="AH18" t="str">
        <f t="shared" ca="1" si="19"/>
        <v/>
      </c>
      <c r="AI18" t="str">
        <f t="shared" ca="1" si="20"/>
        <v/>
      </c>
      <c r="AJ18" t="str">
        <f t="shared" ca="1" si="21"/>
        <v/>
      </c>
      <c r="AL18" t="str">
        <f t="shared" ca="1" si="22"/>
        <v/>
      </c>
      <c r="AM18" t="str">
        <f t="shared" ca="1" si="23"/>
        <v/>
      </c>
      <c r="AN18" t="str">
        <f t="shared" ca="1" si="24"/>
        <v/>
      </c>
      <c r="AO18" t="str">
        <f t="shared" ca="1" si="25"/>
        <v/>
      </c>
      <c r="AP18" t="str">
        <f t="shared" ca="1" si="26"/>
        <v/>
      </c>
      <c r="AQ18" t="str">
        <f t="shared" ca="1" si="27"/>
        <v/>
      </c>
      <c r="AR18" t="str">
        <f t="shared" ca="1" si="28"/>
        <v/>
      </c>
      <c r="AS18" t="str">
        <f t="shared" ca="1" si="29"/>
        <v/>
      </c>
      <c r="AT18" t="str">
        <f t="shared" ca="1" si="30"/>
        <v/>
      </c>
    </row>
    <row r="19" spans="1:46" x14ac:dyDescent="0.3">
      <c r="A19" s="2">
        <v>17</v>
      </c>
      <c r="B19" s="19" t="str">
        <f t="shared" si="0"/>
        <v/>
      </c>
      <c r="C19" s="20" t="str">
        <f>IF(Protokoll!C19="","",Protokoll!C19)</f>
        <v/>
      </c>
      <c r="D19" s="20" t="str">
        <f>IF(Protokoll!D19="","",Protokoll!D19)</f>
        <v/>
      </c>
      <c r="E19" s="20" t="str">
        <f>IF(Protokoll!E19="","",Protokoll!E19)</f>
        <v/>
      </c>
      <c r="F19" s="20" t="str">
        <f>IF(Protokoll!F19="","",Protokoll!F19)</f>
        <v/>
      </c>
      <c r="G19" s="82" t="str">
        <f>IF(Protokoll!G19="","",Protokoll!G19)</f>
        <v/>
      </c>
      <c r="H19" s="20" t="str">
        <f>IF(Protokoll!H19="","",Protokoll!H19)</f>
        <v/>
      </c>
      <c r="I19" s="20" t="str">
        <f>IF(Protokoll!I19="","",Protokoll!I19)</f>
        <v/>
      </c>
      <c r="J19" s="83" t="str">
        <f>IF(Protokoll!J19="","",Protokoll!J19)</f>
        <v/>
      </c>
      <c r="K19" s="20" t="str">
        <f>IF(Protokoll!K19="","",Protokoll!K19)</f>
        <v/>
      </c>
      <c r="L19" s="20" t="str">
        <f>IF(Protokoll!L19="","",Protokoll!L19)</f>
        <v/>
      </c>
      <c r="M19" s="84" t="str">
        <f>IF(Protokoll!M19="","",Protokoll!M19)</f>
        <v/>
      </c>
      <c r="N19" s="20" t="str">
        <f ca="1">IF(Protokoll!N19="","",VLOOKUP(Protokoll!N19,(INDIRECT(CONCATENATE($B19,"!Q2:S22"))),3,1))</f>
        <v/>
      </c>
      <c r="O19" s="20" t="str">
        <f ca="1">IF(Protokoll!O19="","",VLOOKUP(Protokoll!O19,(INDIRECT(CONCATENATE($B19,"!G2:O22"))),9,1))</f>
        <v/>
      </c>
      <c r="P19" s="20" t="str">
        <f ca="1">IF(Protokoll!P19="","",VLOOKUP(Protokoll!P19,(INDIRECT(CONCATENATE($B19,"!H2:O22"))),8,1))</f>
        <v/>
      </c>
      <c r="Q19" s="20" t="str">
        <f ca="1">IF(Protokoll!Q19="","",VLOOKUP(Protokoll!Q19,(INDIRECT(CONCATENATE($B19,"!I2:O22"))),7,1))</f>
        <v/>
      </c>
      <c r="R19" s="20" t="str">
        <f ca="1">IF(Protokoll!R19="","",VLOOKUP(Protokoll!R19,(INDIRECT(CONCATENATE($B19,"!J2:O22"))),6,1))</f>
        <v/>
      </c>
      <c r="S19" s="20" t="str">
        <f ca="1">IF(Protokoll!S19="","",VLOOKUP(Protokoll!S19,(INDIRECT(CONCATENATE($B19,"!K2:O22"))),5,1))</f>
        <v/>
      </c>
      <c r="T19" s="20" t="str">
        <f ca="1">IF(Protokoll!T19="","",VLOOKUP(Protokoll!T19,(INDIRECT(CONCATENATE($B19,"!R2:S22"))),2,1))</f>
        <v/>
      </c>
      <c r="U19" s="20" t="str">
        <f ca="1">IF(Protokoll!U19="","",VLOOKUP(Protokoll!U19,(INDIRECT(CONCATENATE($B19,"!M2:O22"))),3,1))</f>
        <v/>
      </c>
      <c r="V19" s="20" t="str">
        <f ca="1">IF(Protokoll!V19="","",VLOOKUP(Protokoll!V19,(INDIRECT(CONCATENATE($B19,"!N2:O22"))),2,1))</f>
        <v/>
      </c>
      <c r="W19" s="83" t="str">
        <f>IF(Protokoll!W19="","",Protokoll!W19)</f>
        <v/>
      </c>
      <c r="X19" s="85" t="str">
        <f t="shared" ca="1" si="31"/>
        <v/>
      </c>
      <c r="Z19" s="22"/>
      <c r="AB19" t="str">
        <f t="shared" ca="1" si="13"/>
        <v/>
      </c>
      <c r="AC19" t="str">
        <f t="shared" ca="1" si="14"/>
        <v/>
      </c>
      <c r="AD19" t="str">
        <f t="shared" ca="1" si="15"/>
        <v/>
      </c>
      <c r="AE19" t="str">
        <f t="shared" ca="1" si="16"/>
        <v/>
      </c>
      <c r="AF19" t="str">
        <f t="shared" ca="1" si="17"/>
        <v/>
      </c>
      <c r="AG19" t="str">
        <f t="shared" ca="1" si="18"/>
        <v/>
      </c>
      <c r="AH19" t="str">
        <f t="shared" ca="1" si="19"/>
        <v/>
      </c>
      <c r="AI19" t="str">
        <f t="shared" ca="1" si="20"/>
        <v/>
      </c>
      <c r="AJ19" t="str">
        <f t="shared" ca="1" si="21"/>
        <v/>
      </c>
      <c r="AL19" t="str">
        <f t="shared" ca="1" si="22"/>
        <v/>
      </c>
      <c r="AM19" t="str">
        <f t="shared" ca="1" si="23"/>
        <v/>
      </c>
      <c r="AN19" t="str">
        <f t="shared" ca="1" si="24"/>
        <v/>
      </c>
      <c r="AO19" t="str">
        <f t="shared" ca="1" si="25"/>
        <v/>
      </c>
      <c r="AP19" t="str">
        <f t="shared" ca="1" si="26"/>
        <v/>
      </c>
      <c r="AQ19" t="str">
        <f t="shared" ca="1" si="27"/>
        <v/>
      </c>
      <c r="AR19" t="str">
        <f t="shared" ca="1" si="28"/>
        <v/>
      </c>
      <c r="AS19" t="str">
        <f t="shared" ca="1" si="29"/>
        <v/>
      </c>
      <c r="AT19" t="str">
        <f t="shared" ca="1" si="30"/>
        <v/>
      </c>
    </row>
    <row r="20" spans="1:46" x14ac:dyDescent="0.3">
      <c r="A20" s="15">
        <v>18</v>
      </c>
      <c r="B20" s="16" t="str">
        <f t="shared" si="0"/>
        <v/>
      </c>
      <c r="C20" s="18" t="str">
        <f>IF(Protokoll!C20="","",Protokoll!C20)</f>
        <v/>
      </c>
      <c r="D20" s="18" t="str">
        <f>IF(Protokoll!D20="","",Protokoll!D20)</f>
        <v/>
      </c>
      <c r="E20" s="18" t="str">
        <f>IF(Protokoll!E20="","",Protokoll!E20)</f>
        <v/>
      </c>
      <c r="F20" s="18" t="str">
        <f>IF(Protokoll!F20="","",Protokoll!F20)</f>
        <v/>
      </c>
      <c r="G20" s="86" t="str">
        <f>IF(Protokoll!G20="","",Protokoll!G20)</f>
        <v/>
      </c>
      <c r="H20" s="18" t="str">
        <f>IF(Protokoll!H20="","",Protokoll!H20)</f>
        <v/>
      </c>
      <c r="I20" s="18" t="str">
        <f>IF(Protokoll!I20="","",Protokoll!I20)</f>
        <v/>
      </c>
      <c r="J20" s="79" t="str">
        <f>IF(Protokoll!J20="","",Protokoll!J20)</f>
        <v/>
      </c>
      <c r="K20" s="18" t="str">
        <f>IF(Protokoll!K20="","",Protokoll!K20)</f>
        <v/>
      </c>
      <c r="L20" s="18" t="str">
        <f>IF(Protokoll!L20="","",Protokoll!L20)</f>
        <v/>
      </c>
      <c r="M20" s="80" t="str">
        <f>IF(Protokoll!M20="","",Protokoll!M20)</f>
        <v/>
      </c>
      <c r="N20" s="18" t="str">
        <f ca="1">IF(Protokoll!N20="","",VLOOKUP(Protokoll!N20,(INDIRECT(CONCATENATE($B20,"!Q2:S22"))),3,1))</f>
        <v/>
      </c>
      <c r="O20" s="18" t="str">
        <f ca="1">IF(Protokoll!O20="","",VLOOKUP(Protokoll!O20,(INDIRECT(CONCATENATE($B20,"!G2:O22"))),9,1))</f>
        <v/>
      </c>
      <c r="P20" s="18" t="str">
        <f ca="1">IF(Protokoll!P20="","",VLOOKUP(Protokoll!P20,(INDIRECT(CONCATENATE($B20,"!H2:O22"))),8,1))</f>
        <v/>
      </c>
      <c r="Q20" s="18" t="str">
        <f ca="1">IF(Protokoll!Q20="","",VLOOKUP(Protokoll!Q20,(INDIRECT(CONCATENATE($B20,"!I2:O22"))),7,1))</f>
        <v/>
      </c>
      <c r="R20" s="18" t="str">
        <f ca="1">IF(Protokoll!R20="","",VLOOKUP(Protokoll!R20,(INDIRECT(CONCATENATE($B20,"!J2:O22"))),6,1))</f>
        <v/>
      </c>
      <c r="S20" s="18" t="str">
        <f ca="1">IF(Protokoll!S20="","",VLOOKUP(Protokoll!S20,(INDIRECT(CONCATENATE($B20,"!K2:O22"))),5,1))</f>
        <v/>
      </c>
      <c r="T20" s="18" t="str">
        <f ca="1">IF(Protokoll!T20="","",VLOOKUP(Protokoll!T20,(INDIRECT(CONCATENATE($B20,"!R2:S22"))),2,1))</f>
        <v/>
      </c>
      <c r="U20" s="18" t="str">
        <f ca="1">IF(Protokoll!U20="","",VLOOKUP(Protokoll!U20,(INDIRECT(CONCATENATE($B20,"!M2:O22"))),3,1))</f>
        <v/>
      </c>
      <c r="V20" s="18" t="str">
        <f ca="1">IF(Protokoll!V20="","",VLOOKUP(Protokoll!V20,(INDIRECT(CONCATENATE($B20,"!N2:O22"))),2,1))</f>
        <v/>
      </c>
      <c r="W20" s="79" t="str">
        <f>IF(Protokoll!W20="","",Protokoll!W20)</f>
        <v/>
      </c>
      <c r="X20" s="81" t="str">
        <f t="shared" ca="1" si="31"/>
        <v/>
      </c>
      <c r="Z20" s="22"/>
      <c r="AB20" t="str">
        <f t="shared" ca="1" si="13"/>
        <v/>
      </c>
      <c r="AC20" t="str">
        <f t="shared" ca="1" si="14"/>
        <v/>
      </c>
      <c r="AD20" t="str">
        <f t="shared" ca="1" si="15"/>
        <v/>
      </c>
      <c r="AE20" t="str">
        <f t="shared" ca="1" si="16"/>
        <v/>
      </c>
      <c r="AF20" t="str">
        <f t="shared" ca="1" si="17"/>
        <v/>
      </c>
      <c r="AG20" t="str">
        <f t="shared" ca="1" si="18"/>
        <v/>
      </c>
      <c r="AH20" t="str">
        <f t="shared" ca="1" si="19"/>
        <v/>
      </c>
      <c r="AI20" t="str">
        <f t="shared" ca="1" si="20"/>
        <v/>
      </c>
      <c r="AJ20" t="str">
        <f t="shared" ca="1" si="21"/>
        <v/>
      </c>
      <c r="AL20" t="str">
        <f t="shared" ca="1" si="22"/>
        <v/>
      </c>
      <c r="AM20" t="str">
        <f t="shared" ca="1" si="23"/>
        <v/>
      </c>
      <c r="AN20" t="str">
        <f t="shared" ca="1" si="24"/>
        <v/>
      </c>
      <c r="AO20" t="str">
        <f t="shared" ca="1" si="25"/>
        <v/>
      </c>
      <c r="AP20" t="str">
        <f t="shared" ca="1" si="26"/>
        <v/>
      </c>
      <c r="AQ20" t="str">
        <f t="shared" ca="1" si="27"/>
        <v/>
      </c>
      <c r="AR20" t="str">
        <f t="shared" ca="1" si="28"/>
        <v/>
      </c>
      <c r="AS20" t="str">
        <f t="shared" ca="1" si="29"/>
        <v/>
      </c>
      <c r="AT20" t="str">
        <f t="shared" ca="1" si="30"/>
        <v/>
      </c>
    </row>
    <row r="21" spans="1:46" x14ac:dyDescent="0.3">
      <c r="A21" s="2">
        <v>19</v>
      </c>
      <c r="B21" s="19" t="str">
        <f t="shared" si="0"/>
        <v/>
      </c>
      <c r="C21" s="20" t="str">
        <f>IF(Protokoll!C21="","",Protokoll!C21)</f>
        <v/>
      </c>
      <c r="D21" s="20" t="str">
        <f>IF(Protokoll!D21="","",Protokoll!D21)</f>
        <v/>
      </c>
      <c r="E21" s="20" t="str">
        <f>IF(Protokoll!E21="","",Protokoll!E21)</f>
        <v/>
      </c>
      <c r="F21" s="20" t="str">
        <f>IF(Protokoll!F21="","",Protokoll!F21)</f>
        <v/>
      </c>
      <c r="G21" s="82" t="str">
        <f>IF(Protokoll!G21="","",Protokoll!G21)</f>
        <v/>
      </c>
      <c r="H21" s="20" t="str">
        <f>IF(Protokoll!H21="","",Protokoll!H21)</f>
        <v/>
      </c>
      <c r="I21" s="20" t="str">
        <f>IF(Protokoll!I21="","",Protokoll!I21)</f>
        <v/>
      </c>
      <c r="J21" s="83" t="str">
        <f>IF(Protokoll!J21="","",Protokoll!J21)</f>
        <v/>
      </c>
      <c r="K21" s="20" t="str">
        <f>IF(Protokoll!K21="","",Protokoll!K21)</f>
        <v/>
      </c>
      <c r="L21" s="20" t="str">
        <f>IF(Protokoll!L21="","",Protokoll!L21)</f>
        <v/>
      </c>
      <c r="M21" s="84" t="str">
        <f>IF(Protokoll!M21="","",Protokoll!M21)</f>
        <v/>
      </c>
      <c r="N21" s="20" t="str">
        <f ca="1">IF(Protokoll!N21="","",VLOOKUP(Protokoll!N21,(INDIRECT(CONCATENATE($B21,"!Q2:S22"))),3,1))</f>
        <v/>
      </c>
      <c r="O21" s="20" t="str">
        <f ca="1">IF(Protokoll!O21="","",VLOOKUP(Protokoll!O21,(INDIRECT(CONCATENATE($B21,"!G2:O22"))),9,1))</f>
        <v/>
      </c>
      <c r="P21" s="20" t="str">
        <f ca="1">IF(Protokoll!P21="","",VLOOKUP(Protokoll!P21,(INDIRECT(CONCATENATE($B21,"!H2:O22"))),8,1))</f>
        <v/>
      </c>
      <c r="Q21" s="20" t="str">
        <f ca="1">IF(Protokoll!Q21="","",VLOOKUP(Protokoll!Q21,(INDIRECT(CONCATENATE($B21,"!I2:O22"))),7,1))</f>
        <v/>
      </c>
      <c r="R21" s="20" t="str">
        <f ca="1">IF(Protokoll!R21="","",VLOOKUP(Protokoll!R21,(INDIRECT(CONCATENATE($B21,"!J2:O22"))),6,1))</f>
        <v/>
      </c>
      <c r="S21" s="20" t="str">
        <f ca="1">IF(Protokoll!S21="","",VLOOKUP(Protokoll!S21,(INDIRECT(CONCATENATE($B21,"!K2:O22"))),5,1))</f>
        <v/>
      </c>
      <c r="T21" s="20" t="str">
        <f ca="1">IF(Protokoll!T21="","",VLOOKUP(Protokoll!T21,(INDIRECT(CONCATENATE($B21,"!R2:S22"))),2,1))</f>
        <v/>
      </c>
      <c r="U21" s="20" t="str">
        <f ca="1">IF(Protokoll!U21="","",VLOOKUP(Protokoll!U21,(INDIRECT(CONCATENATE($B21,"!M2:O22"))),3,1))</f>
        <v/>
      </c>
      <c r="V21" s="20" t="str">
        <f ca="1">IF(Protokoll!V21="","",VLOOKUP(Protokoll!V21,(INDIRECT(CONCATENATE($B21,"!N2:O22"))),2,1))</f>
        <v/>
      </c>
      <c r="W21" s="83" t="str">
        <f>IF(Protokoll!W21="","",Protokoll!W21)</f>
        <v/>
      </c>
      <c r="X21" s="85" t="str">
        <f t="shared" ca="1" si="31"/>
        <v/>
      </c>
      <c r="Z21" s="22"/>
      <c r="AB21" t="str">
        <f t="shared" ca="1" si="13"/>
        <v/>
      </c>
      <c r="AC21" t="str">
        <f t="shared" ca="1" si="14"/>
        <v/>
      </c>
      <c r="AD21" t="str">
        <f t="shared" ca="1" si="15"/>
        <v/>
      </c>
      <c r="AE21" t="str">
        <f t="shared" ca="1" si="16"/>
        <v/>
      </c>
      <c r="AF21" t="str">
        <f t="shared" ca="1" si="17"/>
        <v/>
      </c>
      <c r="AG21" t="str">
        <f t="shared" ca="1" si="18"/>
        <v/>
      </c>
      <c r="AH21" t="str">
        <f t="shared" ca="1" si="19"/>
        <v/>
      </c>
      <c r="AI21" t="str">
        <f t="shared" ca="1" si="20"/>
        <v/>
      </c>
      <c r="AJ21" t="str">
        <f t="shared" ca="1" si="21"/>
        <v/>
      </c>
      <c r="AL21" t="str">
        <f t="shared" ca="1" si="22"/>
        <v/>
      </c>
      <c r="AM21" t="str">
        <f t="shared" ca="1" si="23"/>
        <v/>
      </c>
      <c r="AN21" t="str">
        <f t="shared" ca="1" si="24"/>
        <v/>
      </c>
      <c r="AO21" t="str">
        <f t="shared" ca="1" si="25"/>
        <v/>
      </c>
      <c r="AP21" t="str">
        <f t="shared" ca="1" si="26"/>
        <v/>
      </c>
      <c r="AQ21" t="str">
        <f t="shared" ca="1" si="27"/>
        <v/>
      </c>
      <c r="AR21" t="str">
        <f t="shared" ca="1" si="28"/>
        <v/>
      </c>
      <c r="AS21" t="str">
        <f t="shared" ca="1" si="29"/>
        <v/>
      </c>
      <c r="AT21" t="str">
        <f t="shared" ca="1" si="30"/>
        <v/>
      </c>
    </row>
    <row r="22" spans="1:46" x14ac:dyDescent="0.3">
      <c r="A22" s="15">
        <v>20</v>
      </c>
      <c r="B22" s="16" t="str">
        <f t="shared" si="0"/>
        <v/>
      </c>
      <c r="C22" s="18" t="str">
        <f>IF(Protokoll!C22="","",Protokoll!C22)</f>
        <v/>
      </c>
      <c r="D22" s="18" t="str">
        <f>IF(Protokoll!D22="","",Protokoll!D22)</f>
        <v/>
      </c>
      <c r="E22" s="18" t="str">
        <f>IF(Protokoll!E22="","",Protokoll!E22)</f>
        <v/>
      </c>
      <c r="F22" s="18" t="str">
        <f>IF(Protokoll!F22="","",Protokoll!F22)</f>
        <v/>
      </c>
      <c r="G22" s="86" t="str">
        <f>IF(Protokoll!G22="","",Protokoll!G22)</f>
        <v/>
      </c>
      <c r="H22" s="18" t="str">
        <f>IF(Protokoll!H22="","",Protokoll!H22)</f>
        <v/>
      </c>
      <c r="I22" s="18" t="str">
        <f>IF(Protokoll!I22="","",Protokoll!I22)</f>
        <v/>
      </c>
      <c r="J22" s="79" t="str">
        <f>IF(Protokoll!J22="","",Protokoll!J22)</f>
        <v/>
      </c>
      <c r="K22" s="18" t="str">
        <f>IF(Protokoll!K22="","",Protokoll!K22)</f>
        <v/>
      </c>
      <c r="L22" s="18" t="str">
        <f>IF(Protokoll!L22="","",Protokoll!L22)</f>
        <v/>
      </c>
      <c r="M22" s="80" t="str">
        <f>IF(Protokoll!M22="","",Protokoll!M22)</f>
        <v/>
      </c>
      <c r="N22" s="18" t="str">
        <f ca="1">IF(Protokoll!N22="","",VLOOKUP(Protokoll!N22,(INDIRECT(CONCATENATE($B22,"!Q2:S22"))),3,1))</f>
        <v/>
      </c>
      <c r="O22" s="18" t="str">
        <f ca="1">IF(Protokoll!O22="","",VLOOKUP(Protokoll!O22,(INDIRECT(CONCATENATE($B22,"!G2:O22"))),9,1))</f>
        <v/>
      </c>
      <c r="P22" s="18" t="str">
        <f ca="1">IF(Protokoll!P22="","",VLOOKUP(Protokoll!P22,(INDIRECT(CONCATENATE($B22,"!H2:O22"))),8,1))</f>
        <v/>
      </c>
      <c r="Q22" s="18" t="str">
        <f ca="1">IF(Protokoll!Q22="","",VLOOKUP(Protokoll!Q22,(INDIRECT(CONCATENATE($B22,"!I2:O22"))),7,1))</f>
        <v/>
      </c>
      <c r="R22" s="18" t="str">
        <f ca="1">IF(Protokoll!R22="","",VLOOKUP(Protokoll!R22,(INDIRECT(CONCATENATE($B22,"!J2:O22"))),6,1))</f>
        <v/>
      </c>
      <c r="S22" s="18" t="str">
        <f ca="1">IF(Protokoll!S22="","",VLOOKUP(Protokoll!S22,(INDIRECT(CONCATENATE($B22,"!K2:O22"))),5,1))</f>
        <v/>
      </c>
      <c r="T22" s="18" t="str">
        <f ca="1">IF(Protokoll!T22="","",VLOOKUP(Protokoll!T22,(INDIRECT(CONCATENATE($B22,"!R2:S22"))),2,1))</f>
        <v/>
      </c>
      <c r="U22" s="18" t="str">
        <f ca="1">IF(Protokoll!U22="","",VLOOKUP(Protokoll!U22,(INDIRECT(CONCATENATE($B22,"!M2:O22"))),3,1))</f>
        <v/>
      </c>
      <c r="V22" s="18" t="str">
        <f ca="1">IF(Protokoll!V22="","",VLOOKUP(Protokoll!V22,(INDIRECT(CONCATENATE($B22,"!N2:O22"))),2,1))</f>
        <v/>
      </c>
      <c r="W22" s="79" t="str">
        <f>IF(Protokoll!W22="","",Protokoll!W22)</f>
        <v/>
      </c>
      <c r="X22" s="81" t="str">
        <f t="shared" ca="1" si="31"/>
        <v/>
      </c>
      <c r="Z22" s="22"/>
      <c r="AB22" t="str">
        <f t="shared" ca="1" si="13"/>
        <v/>
      </c>
      <c r="AC22" t="str">
        <f t="shared" ca="1" si="14"/>
        <v/>
      </c>
      <c r="AD22" t="str">
        <f t="shared" ca="1" si="15"/>
        <v/>
      </c>
      <c r="AE22" t="str">
        <f t="shared" ca="1" si="16"/>
        <v/>
      </c>
      <c r="AF22" t="str">
        <f t="shared" ca="1" si="17"/>
        <v/>
      </c>
      <c r="AG22" t="str">
        <f t="shared" ca="1" si="18"/>
        <v/>
      </c>
      <c r="AH22" t="str">
        <f t="shared" ca="1" si="19"/>
        <v/>
      </c>
      <c r="AI22" t="str">
        <f t="shared" ca="1" si="20"/>
        <v/>
      </c>
      <c r="AJ22" t="str">
        <f t="shared" ca="1" si="21"/>
        <v/>
      </c>
      <c r="AL22" t="str">
        <f t="shared" ca="1" si="22"/>
        <v/>
      </c>
      <c r="AM22" t="str">
        <f t="shared" ca="1" si="23"/>
        <v/>
      </c>
      <c r="AN22" t="str">
        <f t="shared" ca="1" si="24"/>
        <v/>
      </c>
      <c r="AO22" t="str">
        <f t="shared" ca="1" si="25"/>
        <v/>
      </c>
      <c r="AP22" t="str">
        <f t="shared" ca="1" si="26"/>
        <v/>
      </c>
      <c r="AQ22" t="str">
        <f t="shared" ca="1" si="27"/>
        <v/>
      </c>
      <c r="AR22" t="str">
        <f t="shared" ca="1" si="28"/>
        <v/>
      </c>
      <c r="AS22" t="str">
        <f t="shared" ca="1" si="29"/>
        <v/>
      </c>
      <c r="AT22" t="str">
        <f t="shared" ca="1" si="30"/>
        <v/>
      </c>
    </row>
    <row r="23" spans="1:46" x14ac:dyDescent="0.3">
      <c r="A23" s="2">
        <v>21</v>
      </c>
      <c r="B23" s="19" t="str">
        <f t="shared" si="0"/>
        <v/>
      </c>
      <c r="C23" s="20" t="str">
        <f>IF(Protokoll!C23="","",Protokoll!C23)</f>
        <v/>
      </c>
      <c r="D23" s="20" t="str">
        <f>IF(Protokoll!D23="","",Protokoll!D23)</f>
        <v/>
      </c>
      <c r="E23" s="20" t="str">
        <f>IF(Protokoll!E23="","",Protokoll!E23)</f>
        <v/>
      </c>
      <c r="F23" s="20" t="str">
        <f>IF(Protokoll!F23="","",Protokoll!F23)</f>
        <v/>
      </c>
      <c r="G23" s="82" t="str">
        <f>IF(Protokoll!G23="","",Protokoll!G23)</f>
        <v/>
      </c>
      <c r="H23" s="20" t="str">
        <f>IF(Protokoll!H23="","",Protokoll!H23)</f>
        <v/>
      </c>
      <c r="I23" s="20" t="str">
        <f>IF(Protokoll!I23="","",Protokoll!I23)</f>
        <v/>
      </c>
      <c r="J23" s="83" t="str">
        <f>IF(Protokoll!J23="","",Protokoll!J23)</f>
        <v/>
      </c>
      <c r="K23" s="20" t="str">
        <f>IF(Protokoll!K23="","",Protokoll!K23)</f>
        <v/>
      </c>
      <c r="L23" s="20" t="str">
        <f>IF(Protokoll!L23="","",Protokoll!L23)</f>
        <v/>
      </c>
      <c r="M23" s="84" t="str">
        <f>IF(Protokoll!M23="","",Protokoll!M23)</f>
        <v/>
      </c>
      <c r="N23" s="20" t="str">
        <f ca="1">IF(Protokoll!N23="","",VLOOKUP(Protokoll!N23,(INDIRECT(CONCATENATE($B23,"!Q2:S22"))),3,1))</f>
        <v/>
      </c>
      <c r="O23" s="20" t="str">
        <f ca="1">IF(Protokoll!O23="","",VLOOKUP(Protokoll!O23,(INDIRECT(CONCATENATE($B23,"!G2:O22"))),9,1))</f>
        <v/>
      </c>
      <c r="P23" s="20" t="str">
        <f ca="1">IF(Protokoll!P23="","",VLOOKUP(Protokoll!P23,(INDIRECT(CONCATENATE($B23,"!H2:O22"))),8,1))</f>
        <v/>
      </c>
      <c r="Q23" s="20" t="str">
        <f ca="1">IF(Protokoll!Q23="","",VLOOKUP(Protokoll!Q23,(INDIRECT(CONCATENATE($B23,"!I2:O22"))),7,1))</f>
        <v/>
      </c>
      <c r="R23" s="20" t="str">
        <f ca="1">IF(Protokoll!R23="","",VLOOKUP(Protokoll!R23,(INDIRECT(CONCATENATE($B23,"!J2:O22"))),6,1))</f>
        <v/>
      </c>
      <c r="S23" s="20" t="str">
        <f ca="1">IF(Protokoll!S23="","",VLOOKUP(Protokoll!S23,(INDIRECT(CONCATENATE($B23,"!K2:O22"))),5,1))</f>
        <v/>
      </c>
      <c r="T23" s="20" t="str">
        <f ca="1">IF(Protokoll!T23="","",VLOOKUP(Protokoll!T23,(INDIRECT(CONCATENATE($B23,"!R2:S22"))),2,1))</f>
        <v/>
      </c>
      <c r="U23" s="20" t="str">
        <f ca="1">IF(Protokoll!U23="","",VLOOKUP(Protokoll!U23,(INDIRECT(CONCATENATE($B23,"!M2:O22"))),3,1))</f>
        <v/>
      </c>
      <c r="V23" s="20" t="str">
        <f ca="1">IF(Protokoll!V23="","",VLOOKUP(Protokoll!V23,(INDIRECT(CONCATENATE($B23,"!N2:O22"))),2,1))</f>
        <v/>
      </c>
      <c r="W23" s="83" t="str">
        <f>IF(Protokoll!W23="","",Protokoll!W23)</f>
        <v/>
      </c>
      <c r="X23" s="85" t="str">
        <f t="shared" ca="1" si="31"/>
        <v/>
      </c>
      <c r="Z23" s="22"/>
      <c r="AB23" t="str">
        <f t="shared" ca="1" si="13"/>
        <v/>
      </c>
      <c r="AC23" t="str">
        <f t="shared" ca="1" si="14"/>
        <v/>
      </c>
      <c r="AD23" t="str">
        <f t="shared" ca="1" si="15"/>
        <v/>
      </c>
      <c r="AE23" t="str">
        <f t="shared" ca="1" si="16"/>
        <v/>
      </c>
      <c r="AF23" t="str">
        <f t="shared" ca="1" si="17"/>
        <v/>
      </c>
      <c r="AG23" t="str">
        <f t="shared" ca="1" si="18"/>
        <v/>
      </c>
      <c r="AH23" t="str">
        <f t="shared" ca="1" si="19"/>
        <v/>
      </c>
      <c r="AI23" t="str">
        <f t="shared" ca="1" si="20"/>
        <v/>
      </c>
      <c r="AJ23" t="str">
        <f t="shared" ca="1" si="21"/>
        <v/>
      </c>
      <c r="AL23" t="str">
        <f t="shared" ca="1" si="22"/>
        <v/>
      </c>
      <c r="AM23" t="str">
        <f t="shared" ca="1" si="23"/>
        <v/>
      </c>
      <c r="AN23" t="str">
        <f t="shared" ca="1" si="24"/>
        <v/>
      </c>
      <c r="AO23" t="str">
        <f t="shared" ca="1" si="25"/>
        <v/>
      </c>
      <c r="AP23" t="str">
        <f t="shared" ca="1" si="26"/>
        <v/>
      </c>
      <c r="AQ23" t="str">
        <f t="shared" ca="1" si="27"/>
        <v/>
      </c>
      <c r="AR23" t="str">
        <f t="shared" ca="1" si="28"/>
        <v/>
      </c>
      <c r="AS23" t="str">
        <f t="shared" ca="1" si="29"/>
        <v/>
      </c>
      <c r="AT23" t="str">
        <f t="shared" ca="1" si="30"/>
        <v/>
      </c>
    </row>
    <row r="24" spans="1:46" x14ac:dyDescent="0.3">
      <c r="A24" s="15">
        <v>22</v>
      </c>
      <c r="B24" s="16" t="str">
        <f t="shared" si="0"/>
        <v/>
      </c>
      <c r="C24" s="18" t="str">
        <f>IF(Protokoll!C24="","",Protokoll!C24)</f>
        <v/>
      </c>
      <c r="D24" s="18" t="str">
        <f>IF(Protokoll!D24="","",Protokoll!D24)</f>
        <v/>
      </c>
      <c r="E24" s="18" t="str">
        <f>IF(Protokoll!E24="","",Protokoll!E24)</f>
        <v/>
      </c>
      <c r="F24" s="18" t="str">
        <f>IF(Protokoll!F24="","",Protokoll!F24)</f>
        <v/>
      </c>
      <c r="G24" s="86" t="str">
        <f>IF(Protokoll!G24="","",Protokoll!G24)</f>
        <v/>
      </c>
      <c r="H24" s="18" t="str">
        <f>IF(Protokoll!H24="","",Protokoll!H24)</f>
        <v/>
      </c>
      <c r="I24" s="18" t="str">
        <f>IF(Protokoll!I24="","",Protokoll!I24)</f>
        <v/>
      </c>
      <c r="J24" s="79" t="str">
        <f>IF(Protokoll!J24="","",Protokoll!J24)</f>
        <v/>
      </c>
      <c r="K24" s="18" t="str">
        <f>IF(Protokoll!K24="","",Protokoll!K24)</f>
        <v/>
      </c>
      <c r="L24" s="18" t="str">
        <f>IF(Protokoll!L24="","",Protokoll!L24)</f>
        <v/>
      </c>
      <c r="M24" s="80" t="str">
        <f>IF(Protokoll!M24="","",Protokoll!M24)</f>
        <v/>
      </c>
      <c r="N24" s="18" t="str">
        <f ca="1">IF(Protokoll!N24="","",VLOOKUP(Protokoll!N24,(INDIRECT(CONCATENATE($B24,"!Q2:S22"))),3,1))</f>
        <v/>
      </c>
      <c r="O24" s="18" t="str">
        <f ca="1">IF(Protokoll!O24="","",VLOOKUP(Protokoll!O24,(INDIRECT(CONCATENATE($B24,"!G2:O22"))),9,1))</f>
        <v/>
      </c>
      <c r="P24" s="18" t="str">
        <f ca="1">IF(Protokoll!P24="","",VLOOKUP(Protokoll!P24,(INDIRECT(CONCATENATE($B24,"!H2:O22"))),8,1))</f>
        <v/>
      </c>
      <c r="Q24" s="18" t="str">
        <f ca="1">IF(Protokoll!Q24="","",VLOOKUP(Protokoll!Q24,(INDIRECT(CONCATENATE($B24,"!I2:O22"))),7,1))</f>
        <v/>
      </c>
      <c r="R24" s="18" t="str">
        <f ca="1">IF(Protokoll!R24="","",VLOOKUP(Protokoll!R24,(INDIRECT(CONCATENATE($B24,"!J2:O22"))),6,1))</f>
        <v/>
      </c>
      <c r="S24" s="18" t="str">
        <f ca="1">IF(Protokoll!S24="","",VLOOKUP(Protokoll!S24,(INDIRECT(CONCATENATE($B24,"!K2:O22"))),5,1))</f>
        <v/>
      </c>
      <c r="T24" s="18" t="str">
        <f ca="1">IF(Protokoll!T24="","",VLOOKUP(Protokoll!T24,(INDIRECT(CONCATENATE($B24,"!R2:S22"))),2,1))</f>
        <v/>
      </c>
      <c r="U24" s="18" t="str">
        <f ca="1">IF(Protokoll!U24="","",VLOOKUP(Protokoll!U24,(INDIRECT(CONCATENATE($B24,"!M2:O22"))),3,1))</f>
        <v/>
      </c>
      <c r="V24" s="18" t="str">
        <f ca="1">IF(Protokoll!V24="","",VLOOKUP(Protokoll!V24,(INDIRECT(CONCATENATE($B24,"!N2:O22"))),2,1))</f>
        <v/>
      </c>
      <c r="W24" s="79" t="str">
        <f>IF(Protokoll!W24="","",Protokoll!W24)</f>
        <v/>
      </c>
      <c r="X24" s="81" t="str">
        <f t="shared" ca="1" si="31"/>
        <v/>
      </c>
      <c r="Z24" s="22"/>
      <c r="AB24" t="str">
        <f t="shared" ca="1" si="13"/>
        <v/>
      </c>
      <c r="AC24" t="str">
        <f t="shared" ca="1" si="14"/>
        <v/>
      </c>
      <c r="AD24" t="str">
        <f t="shared" ca="1" si="15"/>
        <v/>
      </c>
      <c r="AE24" t="str">
        <f t="shared" ca="1" si="16"/>
        <v/>
      </c>
      <c r="AF24" t="str">
        <f t="shared" ca="1" si="17"/>
        <v/>
      </c>
      <c r="AG24" t="str">
        <f t="shared" ca="1" si="18"/>
        <v/>
      </c>
      <c r="AH24" t="str">
        <f t="shared" ca="1" si="19"/>
        <v/>
      </c>
      <c r="AI24" t="str">
        <f t="shared" ca="1" si="20"/>
        <v/>
      </c>
      <c r="AJ24" t="str">
        <f t="shared" ca="1" si="21"/>
        <v/>
      </c>
      <c r="AL24" t="str">
        <f t="shared" ca="1" si="22"/>
        <v/>
      </c>
      <c r="AM24" t="str">
        <f t="shared" ca="1" si="23"/>
        <v/>
      </c>
      <c r="AN24" t="str">
        <f t="shared" ca="1" si="24"/>
        <v/>
      </c>
      <c r="AO24" t="str">
        <f t="shared" ca="1" si="25"/>
        <v/>
      </c>
      <c r="AP24" t="str">
        <f t="shared" ca="1" si="26"/>
        <v/>
      </c>
      <c r="AQ24" t="str">
        <f t="shared" ca="1" si="27"/>
        <v/>
      </c>
      <c r="AR24" t="str">
        <f t="shared" ca="1" si="28"/>
        <v/>
      </c>
      <c r="AS24" t="str">
        <f t="shared" ca="1" si="29"/>
        <v/>
      </c>
      <c r="AT24" t="str">
        <f t="shared" ca="1" si="30"/>
        <v/>
      </c>
    </row>
    <row r="25" spans="1:46" x14ac:dyDescent="0.3">
      <c r="A25" s="2">
        <v>23</v>
      </c>
      <c r="B25" s="19" t="str">
        <f t="shared" si="0"/>
        <v/>
      </c>
      <c r="C25" s="20" t="str">
        <f>IF(Protokoll!C25="","",Protokoll!C25)</f>
        <v/>
      </c>
      <c r="D25" s="20" t="str">
        <f>IF(Protokoll!D25="","",Protokoll!D25)</f>
        <v/>
      </c>
      <c r="E25" s="20" t="str">
        <f>IF(Protokoll!E25="","",Protokoll!E25)</f>
        <v/>
      </c>
      <c r="F25" s="20" t="str">
        <f>IF(Protokoll!F25="","",Protokoll!F25)</f>
        <v/>
      </c>
      <c r="G25" s="82" t="str">
        <f>IF(Protokoll!G25="","",Protokoll!G25)</f>
        <v/>
      </c>
      <c r="H25" s="20" t="str">
        <f>IF(Protokoll!H25="","",Protokoll!H25)</f>
        <v/>
      </c>
      <c r="I25" s="20" t="str">
        <f>IF(Protokoll!I25="","",Protokoll!I25)</f>
        <v/>
      </c>
      <c r="J25" s="83" t="str">
        <f>IF(Protokoll!J25="","",Protokoll!J25)</f>
        <v/>
      </c>
      <c r="K25" s="20" t="str">
        <f>IF(Protokoll!K25="","",Protokoll!K25)</f>
        <v/>
      </c>
      <c r="L25" s="20" t="str">
        <f>IF(Protokoll!L25="","",Protokoll!L25)</f>
        <v/>
      </c>
      <c r="M25" s="84" t="str">
        <f>IF(Protokoll!M25="","",Protokoll!M25)</f>
        <v/>
      </c>
      <c r="N25" s="20" t="str">
        <f ca="1">IF(Protokoll!N25="","",VLOOKUP(Protokoll!N25,(INDIRECT(CONCATENATE($B25,"!Q2:S22"))),3,1))</f>
        <v/>
      </c>
      <c r="O25" s="20" t="str">
        <f ca="1">IF(Protokoll!O25="","",VLOOKUP(Protokoll!O25,(INDIRECT(CONCATENATE($B25,"!G2:O22"))),9,1))</f>
        <v/>
      </c>
      <c r="P25" s="20" t="str">
        <f ca="1">IF(Protokoll!P25="","",VLOOKUP(Protokoll!P25,(INDIRECT(CONCATENATE($B25,"!H2:O22"))),8,1))</f>
        <v/>
      </c>
      <c r="Q25" s="20" t="str">
        <f ca="1">IF(Protokoll!Q25="","",VLOOKUP(Protokoll!Q25,(INDIRECT(CONCATENATE($B25,"!I2:O22"))),7,1))</f>
        <v/>
      </c>
      <c r="R25" s="20" t="str">
        <f ca="1">IF(Protokoll!R25="","",VLOOKUP(Protokoll!R25,(INDIRECT(CONCATENATE($B25,"!J2:O22"))),6,1))</f>
        <v/>
      </c>
      <c r="S25" s="20" t="str">
        <f ca="1">IF(Protokoll!S25="","",VLOOKUP(Protokoll!S25,(INDIRECT(CONCATENATE($B25,"!K2:O22"))),5,1))</f>
        <v/>
      </c>
      <c r="T25" s="20" t="str">
        <f ca="1">IF(Protokoll!T25="","",VLOOKUP(Protokoll!T25,(INDIRECT(CONCATENATE($B25,"!R2:S22"))),2,1))</f>
        <v/>
      </c>
      <c r="U25" s="20" t="str">
        <f ca="1">IF(Protokoll!U25="","",VLOOKUP(Protokoll!U25,(INDIRECT(CONCATENATE($B25,"!M2:O22"))),3,1))</f>
        <v/>
      </c>
      <c r="V25" s="20" t="str">
        <f ca="1">IF(Protokoll!V25="","",VLOOKUP(Protokoll!V25,(INDIRECT(CONCATENATE($B25,"!N2:O22"))),2,1))</f>
        <v/>
      </c>
      <c r="W25" s="83" t="str">
        <f>IF(Protokoll!W25="","",Protokoll!W25)</f>
        <v/>
      </c>
      <c r="X25" s="85" t="str">
        <f t="shared" ca="1" si="31"/>
        <v/>
      </c>
      <c r="Z25" s="22"/>
      <c r="AB25" t="str">
        <f t="shared" ca="1" si="13"/>
        <v/>
      </c>
      <c r="AC25" t="str">
        <f t="shared" ca="1" si="14"/>
        <v/>
      </c>
      <c r="AD25" t="str">
        <f t="shared" ca="1" si="15"/>
        <v/>
      </c>
      <c r="AE25" t="str">
        <f t="shared" ca="1" si="16"/>
        <v/>
      </c>
      <c r="AF25" t="str">
        <f t="shared" ca="1" si="17"/>
        <v/>
      </c>
      <c r="AG25" t="str">
        <f t="shared" ca="1" si="18"/>
        <v/>
      </c>
      <c r="AH25" t="str">
        <f t="shared" ca="1" si="19"/>
        <v/>
      </c>
      <c r="AI25" t="str">
        <f t="shared" ca="1" si="20"/>
        <v/>
      </c>
      <c r="AJ25" t="str">
        <f t="shared" ca="1" si="21"/>
        <v/>
      </c>
      <c r="AL25" t="str">
        <f t="shared" ca="1" si="22"/>
        <v/>
      </c>
      <c r="AM25" t="str">
        <f t="shared" ca="1" si="23"/>
        <v/>
      </c>
      <c r="AN25" t="str">
        <f t="shared" ca="1" si="24"/>
        <v/>
      </c>
      <c r="AO25" t="str">
        <f t="shared" ca="1" si="25"/>
        <v/>
      </c>
      <c r="AP25" t="str">
        <f t="shared" ca="1" si="26"/>
        <v/>
      </c>
      <c r="AQ25" t="str">
        <f t="shared" ca="1" si="27"/>
        <v/>
      </c>
      <c r="AR25" t="str">
        <f t="shared" ca="1" si="28"/>
        <v/>
      </c>
      <c r="AS25" t="str">
        <f t="shared" ca="1" si="29"/>
        <v/>
      </c>
      <c r="AT25" t="str">
        <f t="shared" ca="1" si="30"/>
        <v/>
      </c>
    </row>
    <row r="26" spans="1:46" x14ac:dyDescent="0.3">
      <c r="A26" s="15">
        <v>24</v>
      </c>
      <c r="B26" s="16" t="str">
        <f t="shared" si="0"/>
        <v/>
      </c>
      <c r="C26" s="18" t="str">
        <f>IF(Protokoll!C26="","",Protokoll!C26)</f>
        <v/>
      </c>
      <c r="D26" s="18" t="str">
        <f>IF(Protokoll!D26="","",Protokoll!D26)</f>
        <v/>
      </c>
      <c r="E26" s="18" t="str">
        <f>IF(Protokoll!E26="","",Protokoll!E26)</f>
        <v/>
      </c>
      <c r="F26" s="18" t="str">
        <f>IF(Protokoll!F26="","",Protokoll!F26)</f>
        <v/>
      </c>
      <c r="G26" s="86" t="str">
        <f>IF(Protokoll!G26="","",Protokoll!G26)</f>
        <v/>
      </c>
      <c r="H26" s="18" t="str">
        <f>IF(Protokoll!H26="","",Protokoll!H26)</f>
        <v/>
      </c>
      <c r="I26" s="18" t="str">
        <f>IF(Protokoll!I26="","",Protokoll!I26)</f>
        <v/>
      </c>
      <c r="J26" s="79" t="str">
        <f>IF(Protokoll!J26="","",Protokoll!J26)</f>
        <v/>
      </c>
      <c r="K26" s="18" t="str">
        <f>IF(Protokoll!K26="","",Protokoll!K26)</f>
        <v/>
      </c>
      <c r="L26" s="18" t="str">
        <f>IF(Protokoll!L26="","",Protokoll!L26)</f>
        <v/>
      </c>
      <c r="M26" s="80" t="str">
        <f>IF(Protokoll!M26="","",Protokoll!M26)</f>
        <v/>
      </c>
      <c r="N26" s="18" t="str">
        <f ca="1">IF(Protokoll!N26="","",VLOOKUP(Protokoll!N26,(INDIRECT(CONCATENATE($B26,"!Q2:S22"))),3,1))</f>
        <v/>
      </c>
      <c r="O26" s="18" t="str">
        <f ca="1">IF(Protokoll!O26="","",VLOOKUP(Protokoll!O26,(INDIRECT(CONCATENATE($B26,"!G2:O22"))),9,1))</f>
        <v/>
      </c>
      <c r="P26" s="18" t="str">
        <f ca="1">IF(Protokoll!P26="","",VLOOKUP(Protokoll!P26,(INDIRECT(CONCATENATE($B26,"!H2:O22"))),8,1))</f>
        <v/>
      </c>
      <c r="Q26" s="18" t="str">
        <f ca="1">IF(Protokoll!Q26="","",VLOOKUP(Protokoll!Q26,(INDIRECT(CONCATENATE($B26,"!I2:O22"))),7,1))</f>
        <v/>
      </c>
      <c r="R26" s="18" t="str">
        <f ca="1">IF(Protokoll!R26="","",VLOOKUP(Protokoll!R26,(INDIRECT(CONCATENATE($B26,"!J2:O22"))),6,1))</f>
        <v/>
      </c>
      <c r="S26" s="18" t="str">
        <f ca="1">IF(Protokoll!S26="","",VLOOKUP(Protokoll!S26,(INDIRECT(CONCATENATE($B26,"!K2:O22"))),5,1))</f>
        <v/>
      </c>
      <c r="T26" s="18" t="str">
        <f ca="1">IF(Protokoll!T26="","",VLOOKUP(Protokoll!T26,(INDIRECT(CONCATENATE($B26,"!R2:S22"))),2,1))</f>
        <v/>
      </c>
      <c r="U26" s="18" t="str">
        <f ca="1">IF(Protokoll!U26="","",VLOOKUP(Protokoll!U26,(INDIRECT(CONCATENATE($B26,"!M2:O22"))),3,1))</f>
        <v/>
      </c>
      <c r="V26" s="18" t="str">
        <f ca="1">IF(Protokoll!V26="","",VLOOKUP(Protokoll!V26,(INDIRECT(CONCATENATE($B26,"!N2:O22"))),2,1))</f>
        <v/>
      </c>
      <c r="W26" s="79" t="str">
        <f>IF(Protokoll!W26="","",Protokoll!W26)</f>
        <v/>
      </c>
      <c r="X26" s="81" t="str">
        <f t="shared" ca="1" si="31"/>
        <v/>
      </c>
      <c r="Z26" s="22"/>
      <c r="AB26" t="str">
        <f t="shared" ca="1" si="13"/>
        <v/>
      </c>
      <c r="AC26" t="str">
        <f t="shared" ca="1" si="14"/>
        <v/>
      </c>
      <c r="AD26" t="str">
        <f t="shared" ca="1" si="15"/>
        <v/>
      </c>
      <c r="AE26" t="str">
        <f t="shared" ca="1" si="16"/>
        <v/>
      </c>
      <c r="AF26" t="str">
        <f t="shared" ca="1" si="17"/>
        <v/>
      </c>
      <c r="AG26" t="str">
        <f t="shared" ca="1" si="18"/>
        <v/>
      </c>
      <c r="AH26" t="str">
        <f t="shared" ca="1" si="19"/>
        <v/>
      </c>
      <c r="AI26" t="str">
        <f t="shared" ca="1" si="20"/>
        <v/>
      </c>
      <c r="AJ26" t="str">
        <f t="shared" ca="1" si="21"/>
        <v/>
      </c>
      <c r="AL26" t="str">
        <f t="shared" ca="1" si="22"/>
        <v/>
      </c>
      <c r="AM26" t="str">
        <f t="shared" ca="1" si="23"/>
        <v/>
      </c>
      <c r="AN26" t="str">
        <f t="shared" ca="1" si="24"/>
        <v/>
      </c>
      <c r="AO26" t="str">
        <f t="shared" ca="1" si="25"/>
        <v/>
      </c>
      <c r="AP26" t="str">
        <f t="shared" ca="1" si="26"/>
        <v/>
      </c>
      <c r="AQ26" t="str">
        <f t="shared" ca="1" si="27"/>
        <v/>
      </c>
      <c r="AR26" t="str">
        <f t="shared" ca="1" si="28"/>
        <v/>
      </c>
      <c r="AS26" t="str">
        <f t="shared" ca="1" si="29"/>
        <v/>
      </c>
      <c r="AT26" t="str">
        <f t="shared" ca="1" si="30"/>
        <v/>
      </c>
    </row>
    <row r="27" spans="1:46" x14ac:dyDescent="0.3">
      <c r="A27" s="2">
        <v>25</v>
      </c>
      <c r="B27" s="19" t="str">
        <f t="shared" si="0"/>
        <v/>
      </c>
      <c r="C27" s="20" t="str">
        <f>IF(Protokoll!C27="","",Protokoll!C27)</f>
        <v/>
      </c>
      <c r="D27" s="20" t="str">
        <f>IF(Protokoll!D27="","",Protokoll!D27)</f>
        <v/>
      </c>
      <c r="E27" s="20" t="str">
        <f>IF(Protokoll!E27="","",Protokoll!E27)</f>
        <v/>
      </c>
      <c r="F27" s="20" t="str">
        <f>IF(Protokoll!F27="","",Protokoll!F27)</f>
        <v/>
      </c>
      <c r="G27" s="82" t="str">
        <f>IF(Protokoll!G27="","",Protokoll!G27)</f>
        <v/>
      </c>
      <c r="H27" s="20" t="str">
        <f>IF(Protokoll!H27="","",Protokoll!H27)</f>
        <v/>
      </c>
      <c r="I27" s="20" t="str">
        <f>IF(Protokoll!I27="","",Protokoll!I27)</f>
        <v/>
      </c>
      <c r="J27" s="83" t="str">
        <f>IF(Protokoll!J27="","",Protokoll!J27)</f>
        <v/>
      </c>
      <c r="K27" s="20" t="str">
        <f>IF(Protokoll!K27="","",Protokoll!K27)</f>
        <v/>
      </c>
      <c r="L27" s="20" t="str">
        <f>IF(Protokoll!L27="","",Protokoll!L27)</f>
        <v/>
      </c>
      <c r="M27" s="84" t="str">
        <f>IF(Protokoll!M27="","",Protokoll!M27)</f>
        <v/>
      </c>
      <c r="N27" s="20" t="str">
        <f ca="1">IF(Protokoll!N27="","",VLOOKUP(Protokoll!N27,(INDIRECT(CONCATENATE($B27,"!Q2:S22"))),3,1))</f>
        <v/>
      </c>
      <c r="O27" s="20" t="str">
        <f ca="1">IF(Protokoll!O27="","",VLOOKUP(Protokoll!O27,(INDIRECT(CONCATENATE($B27,"!G2:O22"))),9,1))</f>
        <v/>
      </c>
      <c r="P27" s="20" t="str">
        <f ca="1">IF(Protokoll!P27="","",VLOOKUP(Protokoll!P27,(INDIRECT(CONCATENATE($B27,"!H2:O22"))),8,1))</f>
        <v/>
      </c>
      <c r="Q27" s="20" t="str">
        <f ca="1">IF(Protokoll!Q27="","",VLOOKUP(Protokoll!Q27,(INDIRECT(CONCATENATE($B27,"!I2:O22"))),7,1))</f>
        <v/>
      </c>
      <c r="R27" s="20" t="str">
        <f ca="1">IF(Protokoll!R27="","",VLOOKUP(Protokoll!R27,(INDIRECT(CONCATENATE($B27,"!J2:O22"))),6,1))</f>
        <v/>
      </c>
      <c r="S27" s="20" t="str">
        <f ca="1">IF(Protokoll!S27="","",VLOOKUP(Protokoll!S27,(INDIRECT(CONCATENATE($B27,"!K2:O22"))),5,1))</f>
        <v/>
      </c>
      <c r="T27" s="20" t="str">
        <f ca="1">IF(Protokoll!T27="","",VLOOKUP(Protokoll!T27,(INDIRECT(CONCATENATE($B27,"!R2:S22"))),2,1))</f>
        <v/>
      </c>
      <c r="U27" s="20" t="str">
        <f ca="1">IF(Protokoll!U27="","",VLOOKUP(Protokoll!U27,(INDIRECT(CONCATENATE($B27,"!M2:O22"))),3,1))</f>
        <v/>
      </c>
      <c r="V27" s="20" t="str">
        <f ca="1">IF(Protokoll!V27="","",VLOOKUP(Protokoll!V27,(INDIRECT(CONCATENATE($B27,"!N2:O22"))),2,1))</f>
        <v/>
      </c>
      <c r="W27" s="83" t="str">
        <f>IF(Protokoll!W27="","",Protokoll!W27)</f>
        <v/>
      </c>
      <c r="X27" s="85" t="str">
        <f t="shared" ca="1" si="31"/>
        <v/>
      </c>
      <c r="Z27" s="22"/>
      <c r="AB27" t="str">
        <f t="shared" ca="1" si="13"/>
        <v/>
      </c>
      <c r="AC27" t="str">
        <f t="shared" ca="1" si="14"/>
        <v/>
      </c>
      <c r="AD27" t="str">
        <f t="shared" ca="1" si="15"/>
        <v/>
      </c>
      <c r="AE27" t="str">
        <f t="shared" ca="1" si="16"/>
        <v/>
      </c>
      <c r="AF27" t="str">
        <f t="shared" ca="1" si="17"/>
        <v/>
      </c>
      <c r="AG27" t="str">
        <f t="shared" ca="1" si="18"/>
        <v/>
      </c>
      <c r="AH27" t="str">
        <f t="shared" ca="1" si="19"/>
        <v/>
      </c>
      <c r="AI27" t="str">
        <f t="shared" ca="1" si="20"/>
        <v/>
      </c>
      <c r="AJ27" t="str">
        <f t="shared" ca="1" si="21"/>
        <v/>
      </c>
      <c r="AL27" t="str">
        <f t="shared" ca="1" si="22"/>
        <v/>
      </c>
      <c r="AM27" t="str">
        <f t="shared" ca="1" si="23"/>
        <v/>
      </c>
      <c r="AN27" t="str">
        <f t="shared" ca="1" si="24"/>
        <v/>
      </c>
      <c r="AO27" t="str">
        <f t="shared" ca="1" si="25"/>
        <v/>
      </c>
      <c r="AP27" t="str">
        <f t="shared" ca="1" si="26"/>
        <v/>
      </c>
      <c r="AQ27" t="str">
        <f t="shared" ca="1" si="27"/>
        <v/>
      </c>
      <c r="AR27" t="str">
        <f t="shared" ca="1" si="28"/>
        <v/>
      </c>
      <c r="AS27" t="str">
        <f t="shared" ca="1" si="29"/>
        <v/>
      </c>
      <c r="AT27" t="str">
        <f t="shared" ca="1" si="30"/>
        <v/>
      </c>
    </row>
    <row r="28" spans="1:46" x14ac:dyDescent="0.3">
      <c r="A28" s="15">
        <v>26</v>
      </c>
      <c r="B28" s="16" t="str">
        <f t="shared" si="0"/>
        <v/>
      </c>
      <c r="C28" s="18" t="str">
        <f>IF(Protokoll!C28="","",Protokoll!C28)</f>
        <v/>
      </c>
      <c r="D28" s="18" t="str">
        <f>IF(Protokoll!D28="","",Protokoll!D28)</f>
        <v/>
      </c>
      <c r="E28" s="18" t="str">
        <f>IF(Protokoll!E28="","",Protokoll!E28)</f>
        <v/>
      </c>
      <c r="F28" s="18" t="str">
        <f>IF(Protokoll!F28="","",Protokoll!F28)</f>
        <v/>
      </c>
      <c r="G28" s="86" t="str">
        <f>IF(Protokoll!G28="","",Protokoll!G28)</f>
        <v/>
      </c>
      <c r="H28" s="18" t="str">
        <f>IF(Protokoll!H28="","",Protokoll!H28)</f>
        <v/>
      </c>
      <c r="I28" s="18" t="str">
        <f>IF(Protokoll!I28="","",Protokoll!I28)</f>
        <v/>
      </c>
      <c r="J28" s="79" t="str">
        <f>IF(Protokoll!J28="","",Protokoll!J28)</f>
        <v/>
      </c>
      <c r="K28" s="18" t="str">
        <f>IF(Protokoll!K28="","",Protokoll!K28)</f>
        <v/>
      </c>
      <c r="L28" s="18" t="str">
        <f>IF(Protokoll!L28="","",Protokoll!L28)</f>
        <v/>
      </c>
      <c r="M28" s="80" t="str">
        <f>IF(Protokoll!M28="","",Protokoll!M28)</f>
        <v/>
      </c>
      <c r="N28" s="18" t="str">
        <f ca="1">IF(Protokoll!N28="","",VLOOKUP(Protokoll!N28,(INDIRECT(CONCATENATE($B28,"!Q2:S22"))),3,1))</f>
        <v/>
      </c>
      <c r="O28" s="18" t="str">
        <f ca="1">IF(Protokoll!O28="","",VLOOKUP(Protokoll!O28,(INDIRECT(CONCATENATE($B28,"!G2:O22"))),9,1))</f>
        <v/>
      </c>
      <c r="P28" s="18" t="str">
        <f ca="1">IF(Protokoll!P28="","",VLOOKUP(Protokoll!P28,(INDIRECT(CONCATENATE($B28,"!H2:O22"))),8,1))</f>
        <v/>
      </c>
      <c r="Q28" s="18" t="str">
        <f ca="1">IF(Protokoll!Q28="","",VLOOKUP(Protokoll!Q28,(INDIRECT(CONCATENATE($B28,"!I2:O22"))),7,1))</f>
        <v/>
      </c>
      <c r="R28" s="18" t="str">
        <f ca="1">IF(Protokoll!R28="","",VLOOKUP(Protokoll!R28,(INDIRECT(CONCATENATE($B28,"!J2:O22"))),6,1))</f>
        <v/>
      </c>
      <c r="S28" s="18" t="str">
        <f ca="1">IF(Protokoll!S28="","",VLOOKUP(Protokoll!S28,(INDIRECT(CONCATENATE($B28,"!K2:O22"))),5,1))</f>
        <v/>
      </c>
      <c r="T28" s="18" t="str">
        <f ca="1">IF(Protokoll!T28="","",VLOOKUP(Protokoll!T28,(INDIRECT(CONCATENATE($B28,"!R2:S22"))),2,1))</f>
        <v/>
      </c>
      <c r="U28" s="18" t="str">
        <f ca="1">IF(Protokoll!U28="","",VLOOKUP(Protokoll!U28,(INDIRECT(CONCATENATE($B28,"!M2:O22"))),3,1))</f>
        <v/>
      </c>
      <c r="V28" s="18" t="str">
        <f ca="1">IF(Protokoll!V28="","",VLOOKUP(Protokoll!V28,(INDIRECT(CONCATENATE($B28,"!N2:O22"))),2,1))</f>
        <v/>
      </c>
      <c r="W28" s="79" t="str">
        <f>IF(Protokoll!W28="","",Protokoll!W28)</f>
        <v/>
      </c>
      <c r="X28" s="81" t="str">
        <f t="shared" ca="1" si="31"/>
        <v/>
      </c>
      <c r="AB28" t="str">
        <f t="shared" ref="AB28:AB91" ca="1" si="32">IF(N28="","",N28)</f>
        <v/>
      </c>
      <c r="AC28" t="str">
        <f t="shared" ref="AC28:AC91" ca="1" si="33">IF(O28="","",O28)</f>
        <v/>
      </c>
      <c r="AD28" t="str">
        <f t="shared" ref="AD28:AD91" ca="1" si="34">IF(P28="","",P28*0.5)</f>
        <v/>
      </c>
      <c r="AE28" t="str">
        <f t="shared" ref="AE28:AE91" ca="1" si="35">IF(Q28="","",Q28*0.5)</f>
        <v/>
      </c>
      <c r="AF28" t="str">
        <f t="shared" ref="AF28:AF91" ca="1" si="36">IF(R28="","",R28)</f>
        <v/>
      </c>
      <c r="AG28" t="str">
        <f t="shared" ref="AG28:AG91" ca="1" si="37">IF(S28="","",S28)</f>
        <v/>
      </c>
      <c r="AH28" t="str">
        <f t="shared" ref="AH28:AH91" ca="1" si="38">IF(T28="","",T28)</f>
        <v/>
      </c>
      <c r="AI28" t="str">
        <f t="shared" ref="AI28:AI91" ca="1" si="39">IF(U28="","",U28)</f>
        <v/>
      </c>
      <c r="AJ28" t="str">
        <f t="shared" ref="AJ28:AJ91" ca="1" si="40">IF(V28="","",V28)</f>
        <v/>
      </c>
      <c r="AL28" t="str">
        <f t="shared" ref="AL28:AL91" ca="1" si="41">IF(N28="","",1)</f>
        <v/>
      </c>
      <c r="AM28" t="str">
        <f t="shared" ref="AM28:AM91" ca="1" si="42">IF(O28="","",1)</f>
        <v/>
      </c>
      <c r="AN28" t="str">
        <f t="shared" ref="AN28:AN91" ca="1" si="43">IF(P28="","",0.5)</f>
        <v/>
      </c>
      <c r="AO28" t="str">
        <f t="shared" ref="AO28:AO91" ca="1" si="44">IF(Q28="","",0.5)</f>
        <v/>
      </c>
      <c r="AP28" t="str">
        <f t="shared" ref="AP28:AP91" ca="1" si="45">IF(R28="","",1)</f>
        <v/>
      </c>
      <c r="AQ28" t="str">
        <f t="shared" ref="AQ28:AQ91" ca="1" si="46">IF(S28="","",1)</f>
        <v/>
      </c>
      <c r="AR28" t="str">
        <f t="shared" ref="AR28:AR91" ca="1" si="47">IF(T28="","",1)</f>
        <v/>
      </c>
      <c r="AS28" t="str">
        <f t="shared" ref="AS28:AS91" ca="1" si="48">IF(U28="","",1)</f>
        <v/>
      </c>
      <c r="AT28" t="str">
        <f t="shared" ref="AT28:AT91" ca="1" si="49">IF(V28="","",1)</f>
        <v/>
      </c>
    </row>
    <row r="29" spans="1:46" x14ac:dyDescent="0.3">
      <c r="A29" s="2">
        <v>27</v>
      </c>
      <c r="B29" s="19" t="str">
        <f t="shared" si="0"/>
        <v/>
      </c>
      <c r="C29" s="20" t="str">
        <f>IF(Protokoll!C29="","",Protokoll!C29)</f>
        <v/>
      </c>
      <c r="D29" s="20" t="str">
        <f>IF(Protokoll!D29="","",Protokoll!D29)</f>
        <v/>
      </c>
      <c r="E29" s="20" t="str">
        <f>IF(Protokoll!E29="","",Protokoll!E29)</f>
        <v/>
      </c>
      <c r="F29" s="20" t="str">
        <f>IF(Protokoll!F29="","",Protokoll!F29)</f>
        <v/>
      </c>
      <c r="G29" s="82" t="str">
        <f>IF(Protokoll!G29="","",Protokoll!G29)</f>
        <v/>
      </c>
      <c r="H29" s="20" t="str">
        <f>IF(Protokoll!H29="","",Protokoll!H29)</f>
        <v/>
      </c>
      <c r="I29" s="20" t="str">
        <f>IF(Protokoll!I29="","",Protokoll!I29)</f>
        <v/>
      </c>
      <c r="J29" s="83" t="str">
        <f>IF(Protokoll!J29="","",Protokoll!J29)</f>
        <v/>
      </c>
      <c r="K29" s="20" t="str">
        <f>IF(Protokoll!K29="","",Protokoll!K29)</f>
        <v/>
      </c>
      <c r="L29" s="20" t="str">
        <f>IF(Protokoll!L29="","",Protokoll!L29)</f>
        <v/>
      </c>
      <c r="M29" s="84" t="str">
        <f>IF(Protokoll!M29="","",Protokoll!M29)</f>
        <v/>
      </c>
      <c r="N29" s="20" t="str">
        <f ca="1">IF(Protokoll!N29="","",VLOOKUP(Protokoll!N29,(INDIRECT(CONCATENATE($B29,"!Q2:S22"))),3,1))</f>
        <v/>
      </c>
      <c r="O29" s="20" t="str">
        <f ca="1">IF(Protokoll!O29="","",VLOOKUP(Protokoll!O29,(INDIRECT(CONCATENATE($B29,"!G2:O22"))),9,1))</f>
        <v/>
      </c>
      <c r="P29" s="20" t="str">
        <f ca="1">IF(Protokoll!P29="","",VLOOKUP(Protokoll!P29,(INDIRECT(CONCATENATE($B29,"!H2:O22"))),8,1))</f>
        <v/>
      </c>
      <c r="Q29" s="20" t="str">
        <f ca="1">IF(Protokoll!Q29="","",VLOOKUP(Protokoll!Q29,(INDIRECT(CONCATENATE($B29,"!I2:O22"))),7,1))</f>
        <v/>
      </c>
      <c r="R29" s="20" t="str">
        <f ca="1">IF(Protokoll!R29="","",VLOOKUP(Protokoll!R29,(INDIRECT(CONCATENATE($B29,"!J2:O22"))),6,1))</f>
        <v/>
      </c>
      <c r="S29" s="20" t="str">
        <f ca="1">IF(Protokoll!S29="","",VLOOKUP(Protokoll!S29,(INDIRECT(CONCATENATE($B29,"!K2:O22"))),5,1))</f>
        <v/>
      </c>
      <c r="T29" s="20" t="str">
        <f ca="1">IF(Protokoll!T29="","",VLOOKUP(Protokoll!T29,(INDIRECT(CONCATENATE($B29,"!R2:S22"))),2,1))</f>
        <v/>
      </c>
      <c r="U29" s="20" t="str">
        <f ca="1">IF(Protokoll!U29="","",VLOOKUP(Protokoll!U29,(INDIRECT(CONCATENATE($B29,"!M2:O22"))),3,1))</f>
        <v/>
      </c>
      <c r="V29" s="20" t="str">
        <f ca="1">IF(Protokoll!V29="","",VLOOKUP(Protokoll!V29,(INDIRECT(CONCATENATE($B29,"!N2:O22"))),2,1))</f>
        <v/>
      </c>
      <c r="W29" s="83" t="str">
        <f>IF(Protokoll!W29="","",Protokoll!W29)</f>
        <v/>
      </c>
      <c r="X29" s="85" t="str">
        <f t="shared" ca="1" si="31"/>
        <v/>
      </c>
      <c r="AB29" t="str">
        <f t="shared" ca="1" si="32"/>
        <v/>
      </c>
      <c r="AC29" t="str">
        <f t="shared" ca="1" si="33"/>
        <v/>
      </c>
      <c r="AD29" t="str">
        <f t="shared" ca="1" si="34"/>
        <v/>
      </c>
      <c r="AE29" t="str">
        <f t="shared" ca="1" si="35"/>
        <v/>
      </c>
      <c r="AF29" t="str">
        <f t="shared" ca="1" si="36"/>
        <v/>
      </c>
      <c r="AG29" t="str">
        <f t="shared" ca="1" si="37"/>
        <v/>
      </c>
      <c r="AH29" t="str">
        <f t="shared" ca="1" si="38"/>
        <v/>
      </c>
      <c r="AI29" t="str">
        <f t="shared" ca="1" si="39"/>
        <v/>
      </c>
      <c r="AJ29" t="str">
        <f t="shared" ca="1" si="40"/>
        <v/>
      </c>
      <c r="AL29" t="str">
        <f t="shared" ca="1" si="41"/>
        <v/>
      </c>
      <c r="AM29" t="str">
        <f t="shared" ca="1" si="42"/>
        <v/>
      </c>
      <c r="AN29" t="str">
        <f t="shared" ca="1" si="43"/>
        <v/>
      </c>
      <c r="AO29" t="str">
        <f t="shared" ca="1" si="44"/>
        <v/>
      </c>
      <c r="AP29" t="str">
        <f t="shared" ca="1" si="45"/>
        <v/>
      </c>
      <c r="AQ29" t="str">
        <f t="shared" ca="1" si="46"/>
        <v/>
      </c>
      <c r="AR29" t="str">
        <f t="shared" ca="1" si="47"/>
        <v/>
      </c>
      <c r="AS29" t="str">
        <f t="shared" ca="1" si="48"/>
        <v/>
      </c>
      <c r="AT29" t="str">
        <f t="shared" ca="1" si="49"/>
        <v/>
      </c>
    </row>
    <row r="30" spans="1:46" x14ac:dyDescent="0.3">
      <c r="A30" s="15">
        <v>28</v>
      </c>
      <c r="B30" s="16" t="str">
        <f t="shared" si="0"/>
        <v/>
      </c>
      <c r="C30" s="18" t="str">
        <f>IF(Protokoll!C30="","",Protokoll!C30)</f>
        <v/>
      </c>
      <c r="D30" s="18" t="str">
        <f>IF(Protokoll!D30="","",Protokoll!D30)</f>
        <v/>
      </c>
      <c r="E30" s="18" t="str">
        <f>IF(Protokoll!E30="","",Protokoll!E30)</f>
        <v/>
      </c>
      <c r="F30" s="18" t="str">
        <f>IF(Protokoll!F30="","",Protokoll!F30)</f>
        <v/>
      </c>
      <c r="G30" s="86" t="str">
        <f>IF(Protokoll!G30="","",Protokoll!G30)</f>
        <v/>
      </c>
      <c r="H30" s="18" t="str">
        <f>IF(Protokoll!H30="","",Protokoll!H30)</f>
        <v/>
      </c>
      <c r="I30" s="18" t="str">
        <f>IF(Protokoll!I30="","",Protokoll!I30)</f>
        <v/>
      </c>
      <c r="J30" s="79" t="str">
        <f>IF(Protokoll!J30="","",Protokoll!J30)</f>
        <v/>
      </c>
      <c r="K30" s="18" t="str">
        <f>IF(Protokoll!K30="","",Protokoll!K30)</f>
        <v/>
      </c>
      <c r="L30" s="18" t="str">
        <f>IF(Protokoll!L30="","",Protokoll!L30)</f>
        <v/>
      </c>
      <c r="M30" s="80" t="str">
        <f>IF(Protokoll!M30="","",Protokoll!M30)</f>
        <v/>
      </c>
      <c r="N30" s="18" t="str">
        <f ca="1">IF(Protokoll!N30="","",VLOOKUP(Protokoll!N30,(INDIRECT(CONCATENATE($B30,"!Q2:S22"))),3,1))</f>
        <v/>
      </c>
      <c r="O30" s="18" t="str">
        <f ca="1">IF(Protokoll!O30="","",VLOOKUP(Protokoll!O30,(INDIRECT(CONCATENATE($B30,"!G2:O22"))),9,1))</f>
        <v/>
      </c>
      <c r="P30" s="18" t="str">
        <f ca="1">IF(Protokoll!P30="","",VLOOKUP(Protokoll!P30,(INDIRECT(CONCATENATE($B30,"!H2:O22"))),8,1))</f>
        <v/>
      </c>
      <c r="Q30" s="18" t="str">
        <f ca="1">IF(Protokoll!Q30="","",VLOOKUP(Protokoll!Q30,(INDIRECT(CONCATENATE($B30,"!I2:O22"))),7,1))</f>
        <v/>
      </c>
      <c r="R30" s="18" t="str">
        <f ca="1">IF(Protokoll!R30="","",VLOOKUP(Protokoll!R30,(INDIRECT(CONCATENATE($B30,"!J2:O22"))),6,1))</f>
        <v/>
      </c>
      <c r="S30" s="18" t="str">
        <f ca="1">IF(Protokoll!S30="","",VLOOKUP(Protokoll!S30,(INDIRECT(CONCATENATE($B30,"!K2:O22"))),5,1))</f>
        <v/>
      </c>
      <c r="T30" s="18" t="str">
        <f ca="1">IF(Protokoll!T30="","",VLOOKUP(Protokoll!T30,(INDIRECT(CONCATENATE($B30,"!R2:S22"))),2,1))</f>
        <v/>
      </c>
      <c r="U30" s="18" t="str">
        <f ca="1">IF(Protokoll!U30="","",VLOOKUP(Protokoll!U30,(INDIRECT(CONCATENATE($B30,"!M2:O22"))),3,1))</f>
        <v/>
      </c>
      <c r="V30" s="18" t="str">
        <f ca="1">IF(Protokoll!V30="","",VLOOKUP(Protokoll!V30,(INDIRECT(CONCATENATE($B30,"!N2:O22"))),2,1))</f>
        <v/>
      </c>
      <c r="W30" s="79" t="str">
        <f>IF(Protokoll!W30="","",Protokoll!W30)</f>
        <v/>
      </c>
      <c r="X30" s="81" t="str">
        <f t="shared" ca="1" si="31"/>
        <v/>
      </c>
      <c r="AB30" t="str">
        <f t="shared" ca="1" si="32"/>
        <v/>
      </c>
      <c r="AC30" t="str">
        <f t="shared" ca="1" si="33"/>
        <v/>
      </c>
      <c r="AD30" t="str">
        <f t="shared" ca="1" si="34"/>
        <v/>
      </c>
      <c r="AE30" t="str">
        <f t="shared" ca="1" si="35"/>
        <v/>
      </c>
      <c r="AF30" t="str">
        <f t="shared" ca="1" si="36"/>
        <v/>
      </c>
      <c r="AG30" t="str">
        <f t="shared" ca="1" si="37"/>
        <v/>
      </c>
      <c r="AH30" t="str">
        <f t="shared" ca="1" si="38"/>
        <v/>
      </c>
      <c r="AI30" t="str">
        <f t="shared" ca="1" si="39"/>
        <v/>
      </c>
      <c r="AJ30" t="str">
        <f t="shared" ca="1" si="40"/>
        <v/>
      </c>
      <c r="AL30" t="str">
        <f t="shared" ca="1" si="41"/>
        <v/>
      </c>
      <c r="AM30" t="str">
        <f t="shared" ca="1" si="42"/>
        <v/>
      </c>
      <c r="AN30" t="str">
        <f t="shared" ca="1" si="43"/>
        <v/>
      </c>
      <c r="AO30" t="str">
        <f t="shared" ca="1" si="44"/>
        <v/>
      </c>
      <c r="AP30" t="str">
        <f t="shared" ca="1" si="45"/>
        <v/>
      </c>
      <c r="AQ30" t="str">
        <f t="shared" ca="1" si="46"/>
        <v/>
      </c>
      <c r="AR30" t="str">
        <f t="shared" ca="1" si="47"/>
        <v/>
      </c>
      <c r="AS30" t="str">
        <f t="shared" ca="1" si="48"/>
        <v/>
      </c>
      <c r="AT30" t="str">
        <f t="shared" ca="1" si="49"/>
        <v/>
      </c>
    </row>
    <row r="31" spans="1:46" x14ac:dyDescent="0.3">
      <c r="A31" s="2">
        <v>29</v>
      </c>
      <c r="B31" s="19" t="str">
        <f t="shared" si="0"/>
        <v/>
      </c>
      <c r="C31" s="20" t="str">
        <f>IF(Protokoll!C31="","",Protokoll!C31)</f>
        <v/>
      </c>
      <c r="D31" s="20" t="str">
        <f>IF(Protokoll!D31="","",Protokoll!D31)</f>
        <v/>
      </c>
      <c r="E31" s="20" t="str">
        <f>IF(Protokoll!E31="","",Protokoll!E31)</f>
        <v/>
      </c>
      <c r="F31" s="20" t="str">
        <f>IF(Protokoll!F31="","",Protokoll!F31)</f>
        <v/>
      </c>
      <c r="G31" s="82" t="str">
        <f>IF(Protokoll!G31="","",Protokoll!G31)</f>
        <v/>
      </c>
      <c r="H31" s="20" t="str">
        <f>IF(Protokoll!H31="","",Protokoll!H31)</f>
        <v/>
      </c>
      <c r="I31" s="20" t="str">
        <f>IF(Protokoll!I31="","",Protokoll!I31)</f>
        <v/>
      </c>
      <c r="J31" s="83" t="str">
        <f>IF(Protokoll!J31="","",Protokoll!J31)</f>
        <v/>
      </c>
      <c r="K31" s="20" t="str">
        <f>IF(Protokoll!K31="","",Protokoll!K31)</f>
        <v/>
      </c>
      <c r="L31" s="20" t="str">
        <f>IF(Protokoll!L31="","",Protokoll!L31)</f>
        <v/>
      </c>
      <c r="M31" s="84" t="str">
        <f>IF(Protokoll!M31="","",Protokoll!M31)</f>
        <v/>
      </c>
      <c r="N31" s="20" t="str">
        <f ca="1">IF(Protokoll!N31="","",VLOOKUP(Protokoll!N31,(INDIRECT(CONCATENATE($B31,"!Q2:S22"))),3,1))</f>
        <v/>
      </c>
      <c r="O31" s="20" t="str">
        <f ca="1">IF(Protokoll!O31="","",VLOOKUP(Protokoll!O31,(INDIRECT(CONCATENATE($B31,"!G2:O22"))),9,1))</f>
        <v/>
      </c>
      <c r="P31" s="20" t="str">
        <f ca="1">IF(Protokoll!P31="","",VLOOKUP(Protokoll!P31,(INDIRECT(CONCATENATE($B31,"!H2:O22"))),8,1))</f>
        <v/>
      </c>
      <c r="Q31" s="20" t="str">
        <f ca="1">IF(Protokoll!Q31="","",VLOOKUP(Protokoll!Q31,(INDIRECT(CONCATENATE($B31,"!I2:O22"))),7,1))</f>
        <v/>
      </c>
      <c r="R31" s="20" t="str">
        <f ca="1">IF(Protokoll!R31="","",VLOOKUP(Protokoll!R31,(INDIRECT(CONCATENATE($B31,"!J2:O22"))),6,1))</f>
        <v/>
      </c>
      <c r="S31" s="20" t="str">
        <f ca="1">IF(Protokoll!S31="","",VLOOKUP(Protokoll!S31,(INDIRECT(CONCATENATE($B31,"!K2:O22"))),5,1))</f>
        <v/>
      </c>
      <c r="T31" s="20" t="str">
        <f ca="1">IF(Protokoll!T31="","",VLOOKUP(Protokoll!T31,(INDIRECT(CONCATENATE($B31,"!R2:S22"))),2,1))</f>
        <v/>
      </c>
      <c r="U31" s="20" t="str">
        <f ca="1">IF(Protokoll!U31="","",VLOOKUP(Protokoll!U31,(INDIRECT(CONCATENATE($B31,"!M2:O22"))),3,1))</f>
        <v/>
      </c>
      <c r="V31" s="20" t="str">
        <f ca="1">IF(Protokoll!V31="","",VLOOKUP(Protokoll!V31,(INDIRECT(CONCATENATE($B31,"!N2:O22"))),2,1))</f>
        <v/>
      </c>
      <c r="W31" s="83" t="str">
        <f>IF(Protokoll!W31="","",Protokoll!W31)</f>
        <v/>
      </c>
      <c r="X31" s="85" t="str">
        <f t="shared" ca="1" si="31"/>
        <v/>
      </c>
      <c r="AB31" t="str">
        <f t="shared" ca="1" si="32"/>
        <v/>
      </c>
      <c r="AC31" t="str">
        <f t="shared" ca="1" si="33"/>
        <v/>
      </c>
      <c r="AD31" t="str">
        <f t="shared" ca="1" si="34"/>
        <v/>
      </c>
      <c r="AE31" t="str">
        <f t="shared" ca="1" si="35"/>
        <v/>
      </c>
      <c r="AF31" t="str">
        <f t="shared" ca="1" si="36"/>
        <v/>
      </c>
      <c r="AG31" t="str">
        <f t="shared" ca="1" si="37"/>
        <v/>
      </c>
      <c r="AH31" t="str">
        <f t="shared" ca="1" si="38"/>
        <v/>
      </c>
      <c r="AI31" t="str">
        <f t="shared" ca="1" si="39"/>
        <v/>
      </c>
      <c r="AJ31" t="str">
        <f t="shared" ca="1" si="40"/>
        <v/>
      </c>
      <c r="AL31" t="str">
        <f t="shared" ca="1" si="41"/>
        <v/>
      </c>
      <c r="AM31" t="str">
        <f t="shared" ca="1" si="42"/>
        <v/>
      </c>
      <c r="AN31" t="str">
        <f t="shared" ca="1" si="43"/>
        <v/>
      </c>
      <c r="AO31" t="str">
        <f t="shared" ca="1" si="44"/>
        <v/>
      </c>
      <c r="AP31" t="str">
        <f t="shared" ca="1" si="45"/>
        <v/>
      </c>
      <c r="AQ31" t="str">
        <f t="shared" ca="1" si="46"/>
        <v/>
      </c>
      <c r="AR31" t="str">
        <f t="shared" ca="1" si="47"/>
        <v/>
      </c>
      <c r="AS31" t="str">
        <f t="shared" ca="1" si="48"/>
        <v/>
      </c>
      <c r="AT31" t="str">
        <f t="shared" ca="1" si="49"/>
        <v/>
      </c>
    </row>
    <row r="32" spans="1:46" x14ac:dyDescent="0.3">
      <c r="A32" s="15">
        <v>30</v>
      </c>
      <c r="B32" s="16" t="str">
        <f t="shared" si="0"/>
        <v/>
      </c>
      <c r="C32" s="18" t="str">
        <f>IF(Protokoll!C32="","",Protokoll!C32)</f>
        <v/>
      </c>
      <c r="D32" s="18" t="str">
        <f>IF(Protokoll!D32="","",Protokoll!D32)</f>
        <v/>
      </c>
      <c r="E32" s="18" t="str">
        <f>IF(Protokoll!E32="","",Protokoll!E32)</f>
        <v/>
      </c>
      <c r="F32" s="18" t="str">
        <f>IF(Protokoll!F32="","",Protokoll!F32)</f>
        <v/>
      </c>
      <c r="G32" s="86" t="str">
        <f>IF(Protokoll!G32="","",Protokoll!G32)</f>
        <v/>
      </c>
      <c r="H32" s="18" t="str">
        <f>IF(Protokoll!H32="","",Protokoll!H32)</f>
        <v/>
      </c>
      <c r="I32" s="18" t="str">
        <f>IF(Protokoll!I32="","",Protokoll!I32)</f>
        <v/>
      </c>
      <c r="J32" s="79" t="str">
        <f>IF(Protokoll!J32="","",Protokoll!J32)</f>
        <v/>
      </c>
      <c r="K32" s="18" t="str">
        <f>IF(Protokoll!K32="","",Protokoll!K32)</f>
        <v/>
      </c>
      <c r="L32" s="18" t="str">
        <f>IF(Protokoll!L32="","",Protokoll!L32)</f>
        <v/>
      </c>
      <c r="M32" s="80" t="str">
        <f>IF(Protokoll!M32="","",Protokoll!M32)</f>
        <v/>
      </c>
      <c r="N32" s="18" t="str">
        <f ca="1">IF(Protokoll!N32="","",VLOOKUP(Protokoll!N32,(INDIRECT(CONCATENATE($B32,"!Q2:S22"))),3,1))</f>
        <v/>
      </c>
      <c r="O32" s="18" t="str">
        <f ca="1">IF(Protokoll!O32="","",VLOOKUP(Protokoll!O32,(INDIRECT(CONCATENATE($B32,"!G2:O22"))),9,1))</f>
        <v/>
      </c>
      <c r="P32" s="18" t="str">
        <f ca="1">IF(Protokoll!P32="","",VLOOKUP(Protokoll!P32,(INDIRECT(CONCATENATE($B32,"!H2:O22"))),8,1))</f>
        <v/>
      </c>
      <c r="Q32" s="18" t="str">
        <f ca="1">IF(Protokoll!Q32="","",VLOOKUP(Protokoll!Q32,(INDIRECT(CONCATENATE($B32,"!I2:O22"))),7,1))</f>
        <v/>
      </c>
      <c r="R32" s="18" t="str">
        <f ca="1">IF(Protokoll!R32="","",VLOOKUP(Protokoll!R32,(INDIRECT(CONCATENATE($B32,"!J2:O22"))),6,1))</f>
        <v/>
      </c>
      <c r="S32" s="18" t="str">
        <f ca="1">IF(Protokoll!S32="","",VLOOKUP(Protokoll!S32,(INDIRECT(CONCATENATE($B32,"!K2:O22"))),5,1))</f>
        <v/>
      </c>
      <c r="T32" s="18" t="str">
        <f ca="1">IF(Protokoll!T32="","",VLOOKUP(Protokoll!T32,(INDIRECT(CONCATENATE($B32,"!R2:S22"))),2,1))</f>
        <v/>
      </c>
      <c r="U32" s="18" t="str">
        <f ca="1">IF(Protokoll!U32="","",VLOOKUP(Protokoll!U32,(INDIRECT(CONCATENATE($B32,"!M2:O22"))),3,1))</f>
        <v/>
      </c>
      <c r="V32" s="18" t="str">
        <f ca="1">IF(Protokoll!V32="","",VLOOKUP(Protokoll!V32,(INDIRECT(CONCATENATE($B32,"!N2:O22"))),2,1))</f>
        <v/>
      </c>
      <c r="W32" s="79" t="str">
        <f>IF(Protokoll!W32="","",Protokoll!W32)</f>
        <v/>
      </c>
      <c r="X32" s="81" t="str">
        <f t="shared" ca="1" si="31"/>
        <v/>
      </c>
      <c r="AB32" t="str">
        <f t="shared" ca="1" si="32"/>
        <v/>
      </c>
      <c r="AC32" t="str">
        <f t="shared" ca="1" si="33"/>
        <v/>
      </c>
      <c r="AD32" t="str">
        <f t="shared" ca="1" si="34"/>
        <v/>
      </c>
      <c r="AE32" t="str">
        <f t="shared" ca="1" si="35"/>
        <v/>
      </c>
      <c r="AF32" t="str">
        <f t="shared" ca="1" si="36"/>
        <v/>
      </c>
      <c r="AG32" t="str">
        <f t="shared" ca="1" si="37"/>
        <v/>
      </c>
      <c r="AH32" t="str">
        <f t="shared" ca="1" si="38"/>
        <v/>
      </c>
      <c r="AI32" t="str">
        <f t="shared" ca="1" si="39"/>
        <v/>
      </c>
      <c r="AJ32" t="str">
        <f t="shared" ca="1" si="40"/>
        <v/>
      </c>
      <c r="AL32" t="str">
        <f t="shared" ca="1" si="41"/>
        <v/>
      </c>
      <c r="AM32" t="str">
        <f t="shared" ca="1" si="42"/>
        <v/>
      </c>
      <c r="AN32" t="str">
        <f t="shared" ca="1" si="43"/>
        <v/>
      </c>
      <c r="AO32" t="str">
        <f t="shared" ca="1" si="44"/>
        <v/>
      </c>
      <c r="AP32" t="str">
        <f t="shared" ca="1" si="45"/>
        <v/>
      </c>
      <c r="AQ32" t="str">
        <f t="shared" ca="1" si="46"/>
        <v/>
      </c>
      <c r="AR32" t="str">
        <f t="shared" ca="1" si="47"/>
        <v/>
      </c>
      <c r="AS32" t="str">
        <f t="shared" ca="1" si="48"/>
        <v/>
      </c>
      <c r="AT32" t="str">
        <f t="shared" ca="1" si="49"/>
        <v/>
      </c>
    </row>
    <row r="33" spans="1:46" x14ac:dyDescent="0.3">
      <c r="A33" s="2">
        <v>31</v>
      </c>
      <c r="B33" s="19" t="str">
        <f t="shared" si="0"/>
        <v/>
      </c>
      <c r="C33" s="20" t="str">
        <f>IF(Protokoll!C33="","",Protokoll!C33)</f>
        <v/>
      </c>
      <c r="D33" s="20" t="str">
        <f>IF(Protokoll!D33="","",Protokoll!D33)</f>
        <v/>
      </c>
      <c r="E33" s="20" t="str">
        <f>IF(Protokoll!E33="","",Protokoll!E33)</f>
        <v/>
      </c>
      <c r="F33" s="20" t="str">
        <f>IF(Protokoll!F33="","",Protokoll!F33)</f>
        <v/>
      </c>
      <c r="G33" s="82" t="str">
        <f>IF(Protokoll!G33="","",Protokoll!G33)</f>
        <v/>
      </c>
      <c r="H33" s="20" t="str">
        <f>IF(Protokoll!H33="","",Protokoll!H33)</f>
        <v/>
      </c>
      <c r="I33" s="20" t="str">
        <f>IF(Protokoll!I33="","",Protokoll!I33)</f>
        <v/>
      </c>
      <c r="J33" s="83" t="str">
        <f>IF(Protokoll!J33="","",Protokoll!J33)</f>
        <v/>
      </c>
      <c r="K33" s="20" t="str">
        <f>IF(Protokoll!K33="","",Protokoll!K33)</f>
        <v/>
      </c>
      <c r="L33" s="20" t="str">
        <f>IF(Protokoll!L33="","",Protokoll!L33)</f>
        <v/>
      </c>
      <c r="M33" s="84" t="str">
        <f>IF(Protokoll!M33="","",Protokoll!M33)</f>
        <v/>
      </c>
      <c r="N33" s="20" t="str">
        <f ca="1">IF(Protokoll!N33="","",VLOOKUP(Protokoll!N33,(INDIRECT(CONCATENATE($B33,"!Q2:S22"))),3,1))</f>
        <v/>
      </c>
      <c r="O33" s="20" t="str">
        <f ca="1">IF(Protokoll!O33="","",VLOOKUP(Protokoll!O33,(INDIRECT(CONCATENATE($B33,"!G2:O22"))),9,1))</f>
        <v/>
      </c>
      <c r="P33" s="20" t="str">
        <f ca="1">IF(Protokoll!P33="","",VLOOKUP(Protokoll!P33,(INDIRECT(CONCATENATE($B33,"!H2:O22"))),8,1))</f>
        <v/>
      </c>
      <c r="Q33" s="20" t="str">
        <f ca="1">IF(Protokoll!Q33="","",VLOOKUP(Protokoll!Q33,(INDIRECT(CONCATENATE($B33,"!I2:O22"))),7,1))</f>
        <v/>
      </c>
      <c r="R33" s="20" t="str">
        <f ca="1">IF(Protokoll!R33="","",VLOOKUP(Protokoll!R33,(INDIRECT(CONCATENATE($B33,"!J2:O22"))),6,1))</f>
        <v/>
      </c>
      <c r="S33" s="20" t="str">
        <f ca="1">IF(Protokoll!S33="","",VLOOKUP(Protokoll!S33,(INDIRECT(CONCATENATE($B33,"!K2:O22"))),5,1))</f>
        <v/>
      </c>
      <c r="T33" s="20" t="str">
        <f ca="1">IF(Protokoll!T33="","",VLOOKUP(Protokoll!T33,(INDIRECT(CONCATENATE($B33,"!R2:S22"))),2,1))</f>
        <v/>
      </c>
      <c r="U33" s="20" t="str">
        <f ca="1">IF(Protokoll!U33="","",VLOOKUP(Protokoll!U33,(INDIRECT(CONCATENATE($B33,"!M2:O22"))),3,1))</f>
        <v/>
      </c>
      <c r="V33" s="20" t="str">
        <f ca="1">IF(Protokoll!V33="","",VLOOKUP(Protokoll!V33,(INDIRECT(CONCATENATE($B33,"!N2:O22"))),2,1))</f>
        <v/>
      </c>
      <c r="W33" s="83" t="str">
        <f>IF(Protokoll!W33="","",Protokoll!W33)</f>
        <v/>
      </c>
      <c r="X33" s="85" t="str">
        <f t="shared" ca="1" si="31"/>
        <v/>
      </c>
      <c r="AB33" t="str">
        <f t="shared" ca="1" si="32"/>
        <v/>
      </c>
      <c r="AC33" t="str">
        <f t="shared" ca="1" si="33"/>
        <v/>
      </c>
      <c r="AD33" t="str">
        <f t="shared" ca="1" si="34"/>
        <v/>
      </c>
      <c r="AE33" t="str">
        <f t="shared" ca="1" si="35"/>
        <v/>
      </c>
      <c r="AF33" t="str">
        <f t="shared" ca="1" si="36"/>
        <v/>
      </c>
      <c r="AG33" t="str">
        <f t="shared" ca="1" si="37"/>
        <v/>
      </c>
      <c r="AH33" t="str">
        <f t="shared" ca="1" si="38"/>
        <v/>
      </c>
      <c r="AI33" t="str">
        <f t="shared" ca="1" si="39"/>
        <v/>
      </c>
      <c r="AJ33" t="str">
        <f t="shared" ca="1" si="40"/>
        <v/>
      </c>
      <c r="AL33" t="str">
        <f t="shared" ca="1" si="41"/>
        <v/>
      </c>
      <c r="AM33" t="str">
        <f t="shared" ca="1" si="42"/>
        <v/>
      </c>
      <c r="AN33" t="str">
        <f t="shared" ca="1" si="43"/>
        <v/>
      </c>
      <c r="AO33" t="str">
        <f t="shared" ca="1" si="44"/>
        <v/>
      </c>
      <c r="AP33" t="str">
        <f t="shared" ca="1" si="45"/>
        <v/>
      </c>
      <c r="AQ33" t="str">
        <f t="shared" ca="1" si="46"/>
        <v/>
      </c>
      <c r="AR33" t="str">
        <f t="shared" ca="1" si="47"/>
        <v/>
      </c>
      <c r="AS33" t="str">
        <f t="shared" ca="1" si="48"/>
        <v/>
      </c>
      <c r="AT33" t="str">
        <f t="shared" ca="1" si="49"/>
        <v/>
      </c>
    </row>
    <row r="34" spans="1:46" x14ac:dyDescent="0.3">
      <c r="A34" s="15">
        <v>32</v>
      </c>
      <c r="B34" s="16" t="str">
        <f t="shared" si="0"/>
        <v/>
      </c>
      <c r="C34" s="18" t="str">
        <f>IF(Protokoll!C34="","",Protokoll!C34)</f>
        <v/>
      </c>
      <c r="D34" s="18" t="str">
        <f>IF(Protokoll!D34="","",Protokoll!D34)</f>
        <v/>
      </c>
      <c r="E34" s="18" t="str">
        <f>IF(Protokoll!E34="","",Protokoll!E34)</f>
        <v/>
      </c>
      <c r="F34" s="18" t="str">
        <f>IF(Protokoll!F34="","",Protokoll!F34)</f>
        <v/>
      </c>
      <c r="G34" s="86" t="str">
        <f>IF(Protokoll!G34="","",Protokoll!G34)</f>
        <v/>
      </c>
      <c r="H34" s="18" t="str">
        <f>IF(Protokoll!H34="","",Protokoll!H34)</f>
        <v/>
      </c>
      <c r="I34" s="18" t="str">
        <f>IF(Protokoll!I34="","",Protokoll!I34)</f>
        <v/>
      </c>
      <c r="J34" s="79" t="str">
        <f>IF(Protokoll!J34="","",Protokoll!J34)</f>
        <v/>
      </c>
      <c r="K34" s="18" t="str">
        <f>IF(Protokoll!K34="","",Protokoll!K34)</f>
        <v/>
      </c>
      <c r="L34" s="18" t="str">
        <f>IF(Protokoll!L34="","",Protokoll!L34)</f>
        <v/>
      </c>
      <c r="M34" s="80" t="str">
        <f>IF(Protokoll!M34="","",Protokoll!M34)</f>
        <v/>
      </c>
      <c r="N34" s="18" t="str">
        <f ca="1">IF(Protokoll!N34="","",VLOOKUP(Protokoll!N34,(INDIRECT(CONCATENATE($B34,"!Q2:S22"))),3,1))</f>
        <v/>
      </c>
      <c r="O34" s="18" t="str">
        <f ca="1">IF(Protokoll!O34="","",VLOOKUP(Protokoll!O34,(INDIRECT(CONCATENATE($B34,"!G2:O22"))),9,1))</f>
        <v/>
      </c>
      <c r="P34" s="18" t="str">
        <f ca="1">IF(Protokoll!P34="","",VLOOKUP(Protokoll!P34,(INDIRECT(CONCATENATE($B34,"!H2:O22"))),8,1))</f>
        <v/>
      </c>
      <c r="Q34" s="18" t="str">
        <f ca="1">IF(Protokoll!Q34="","",VLOOKUP(Protokoll!Q34,(INDIRECT(CONCATENATE($B34,"!I2:O22"))),7,1))</f>
        <v/>
      </c>
      <c r="R34" s="18" t="str">
        <f ca="1">IF(Protokoll!R34="","",VLOOKUP(Protokoll!R34,(INDIRECT(CONCATENATE($B34,"!J2:O22"))),6,1))</f>
        <v/>
      </c>
      <c r="S34" s="18" t="str">
        <f ca="1">IF(Protokoll!S34="","",VLOOKUP(Protokoll!S34,(INDIRECT(CONCATENATE($B34,"!K2:O22"))),5,1))</f>
        <v/>
      </c>
      <c r="T34" s="18" t="str">
        <f ca="1">IF(Protokoll!T34="","",VLOOKUP(Protokoll!T34,(INDIRECT(CONCATENATE($B34,"!R2:S22"))),2,1))</f>
        <v/>
      </c>
      <c r="U34" s="18" t="str">
        <f ca="1">IF(Protokoll!U34="","",VLOOKUP(Protokoll!U34,(INDIRECT(CONCATENATE($B34,"!M2:O22"))),3,1))</f>
        <v/>
      </c>
      <c r="V34" s="18" t="str">
        <f ca="1">IF(Protokoll!V34="","",VLOOKUP(Protokoll!V34,(INDIRECT(CONCATENATE($B34,"!N2:O22"))),2,1))</f>
        <v/>
      </c>
      <c r="W34" s="79" t="str">
        <f>IF(Protokoll!W34="","",Protokoll!W34)</f>
        <v/>
      </c>
      <c r="X34" s="81" t="str">
        <f t="shared" ca="1" si="31"/>
        <v/>
      </c>
      <c r="AB34" t="str">
        <f t="shared" ca="1" si="32"/>
        <v/>
      </c>
      <c r="AC34" t="str">
        <f t="shared" ca="1" si="33"/>
        <v/>
      </c>
      <c r="AD34" t="str">
        <f t="shared" ca="1" si="34"/>
        <v/>
      </c>
      <c r="AE34" t="str">
        <f t="shared" ca="1" si="35"/>
        <v/>
      </c>
      <c r="AF34" t="str">
        <f t="shared" ca="1" si="36"/>
        <v/>
      </c>
      <c r="AG34" t="str">
        <f t="shared" ca="1" si="37"/>
        <v/>
      </c>
      <c r="AH34" t="str">
        <f t="shared" ca="1" si="38"/>
        <v/>
      </c>
      <c r="AI34" t="str">
        <f t="shared" ca="1" si="39"/>
        <v/>
      </c>
      <c r="AJ34" t="str">
        <f t="shared" ca="1" si="40"/>
        <v/>
      </c>
      <c r="AL34" t="str">
        <f t="shared" ca="1" si="41"/>
        <v/>
      </c>
      <c r="AM34" t="str">
        <f t="shared" ca="1" si="42"/>
        <v/>
      </c>
      <c r="AN34" t="str">
        <f t="shared" ca="1" si="43"/>
        <v/>
      </c>
      <c r="AO34" t="str">
        <f t="shared" ca="1" si="44"/>
        <v/>
      </c>
      <c r="AP34" t="str">
        <f t="shared" ca="1" si="45"/>
        <v/>
      </c>
      <c r="AQ34" t="str">
        <f t="shared" ca="1" si="46"/>
        <v/>
      </c>
      <c r="AR34" t="str">
        <f t="shared" ca="1" si="47"/>
        <v/>
      </c>
      <c r="AS34" t="str">
        <f t="shared" ca="1" si="48"/>
        <v/>
      </c>
      <c r="AT34" t="str">
        <f t="shared" ca="1" si="49"/>
        <v/>
      </c>
    </row>
    <row r="35" spans="1:46" x14ac:dyDescent="0.3">
      <c r="A35" s="2">
        <v>33</v>
      </c>
      <c r="B35" s="19" t="str">
        <f t="shared" ref="B35:B66" si="50">CONCATENATE(H35,I35)</f>
        <v/>
      </c>
      <c r="C35" s="20" t="str">
        <f>IF(Protokoll!C35="","",Protokoll!C35)</f>
        <v/>
      </c>
      <c r="D35" s="20" t="str">
        <f>IF(Protokoll!D35="","",Protokoll!D35)</f>
        <v/>
      </c>
      <c r="E35" s="20" t="str">
        <f>IF(Protokoll!E35="","",Protokoll!E35)</f>
        <v/>
      </c>
      <c r="F35" s="20" t="str">
        <f>IF(Protokoll!F35="","",Protokoll!F35)</f>
        <v/>
      </c>
      <c r="G35" s="82" t="str">
        <f>IF(Protokoll!G35="","",Protokoll!G35)</f>
        <v/>
      </c>
      <c r="H35" s="20" t="str">
        <f>IF(Protokoll!H35="","",Protokoll!H35)</f>
        <v/>
      </c>
      <c r="I35" s="20" t="str">
        <f>IF(Protokoll!I35="","",Protokoll!I35)</f>
        <v/>
      </c>
      <c r="J35" s="83" t="str">
        <f>IF(Protokoll!J35="","",Protokoll!J35)</f>
        <v/>
      </c>
      <c r="K35" s="20" t="str">
        <f>IF(Protokoll!K35="","",Protokoll!K35)</f>
        <v/>
      </c>
      <c r="L35" s="20" t="str">
        <f>IF(Protokoll!L35="","",Protokoll!L35)</f>
        <v/>
      </c>
      <c r="M35" s="84" t="str">
        <f>IF(Protokoll!M35="","",Protokoll!M35)</f>
        <v/>
      </c>
      <c r="N35" s="20" t="str">
        <f ca="1">IF(Protokoll!N35="","",VLOOKUP(Protokoll!N35,(INDIRECT(CONCATENATE($B35,"!Q2:S22"))),3,1))</f>
        <v/>
      </c>
      <c r="O35" s="20" t="str">
        <f ca="1">IF(Protokoll!O35="","",VLOOKUP(Protokoll!O35,(INDIRECT(CONCATENATE($B35,"!G2:O22"))),9,1))</f>
        <v/>
      </c>
      <c r="P35" s="20" t="str">
        <f ca="1">IF(Protokoll!P35="","",VLOOKUP(Protokoll!P35,(INDIRECT(CONCATENATE($B35,"!H2:O22"))),8,1))</f>
        <v/>
      </c>
      <c r="Q35" s="20" t="str">
        <f ca="1">IF(Protokoll!Q35="","",VLOOKUP(Protokoll!Q35,(INDIRECT(CONCATENATE($B35,"!I2:O22"))),7,1))</f>
        <v/>
      </c>
      <c r="R35" s="20" t="str">
        <f ca="1">IF(Protokoll!R35="","",VLOOKUP(Protokoll!R35,(INDIRECT(CONCATENATE($B35,"!J2:O22"))),6,1))</f>
        <v/>
      </c>
      <c r="S35" s="20" t="str">
        <f ca="1">IF(Protokoll!S35="","",VLOOKUP(Protokoll!S35,(INDIRECT(CONCATENATE($B35,"!K2:O22"))),5,1))</f>
        <v/>
      </c>
      <c r="T35" s="20" t="str">
        <f ca="1">IF(Protokoll!T35="","",VLOOKUP(Protokoll!T35,(INDIRECT(CONCATENATE($B35,"!R2:S22"))),2,1))</f>
        <v/>
      </c>
      <c r="U35" s="20" t="str">
        <f ca="1">IF(Protokoll!U35="","",VLOOKUP(Protokoll!U35,(INDIRECT(CONCATENATE($B35,"!M2:O22"))),3,1))</f>
        <v/>
      </c>
      <c r="V35" s="20" t="str">
        <f ca="1">IF(Protokoll!V35="","",VLOOKUP(Protokoll!V35,(INDIRECT(CONCATENATE($B35,"!N2:O22"))),2,1))</f>
        <v/>
      </c>
      <c r="W35" s="83" t="str">
        <f>IF(Protokoll!W35="","",Protokoll!W35)</f>
        <v/>
      </c>
      <c r="X35" s="85" t="str">
        <f t="shared" ca="1" si="31"/>
        <v/>
      </c>
      <c r="AB35" t="str">
        <f t="shared" ca="1" si="32"/>
        <v/>
      </c>
      <c r="AC35" t="str">
        <f t="shared" ca="1" si="33"/>
        <v/>
      </c>
      <c r="AD35" t="str">
        <f t="shared" ca="1" si="34"/>
        <v/>
      </c>
      <c r="AE35" t="str">
        <f t="shared" ca="1" si="35"/>
        <v/>
      </c>
      <c r="AF35" t="str">
        <f t="shared" ca="1" si="36"/>
        <v/>
      </c>
      <c r="AG35" t="str">
        <f t="shared" ca="1" si="37"/>
        <v/>
      </c>
      <c r="AH35" t="str">
        <f t="shared" ca="1" si="38"/>
        <v/>
      </c>
      <c r="AI35" t="str">
        <f t="shared" ca="1" si="39"/>
        <v/>
      </c>
      <c r="AJ35" t="str">
        <f t="shared" ca="1" si="40"/>
        <v/>
      </c>
      <c r="AL35" t="str">
        <f t="shared" ca="1" si="41"/>
        <v/>
      </c>
      <c r="AM35" t="str">
        <f t="shared" ca="1" si="42"/>
        <v/>
      </c>
      <c r="AN35" t="str">
        <f t="shared" ca="1" si="43"/>
        <v/>
      </c>
      <c r="AO35" t="str">
        <f t="shared" ca="1" si="44"/>
        <v/>
      </c>
      <c r="AP35" t="str">
        <f t="shared" ca="1" si="45"/>
        <v/>
      </c>
      <c r="AQ35" t="str">
        <f t="shared" ca="1" si="46"/>
        <v/>
      </c>
      <c r="AR35" t="str">
        <f t="shared" ca="1" si="47"/>
        <v/>
      </c>
      <c r="AS35" t="str">
        <f t="shared" ca="1" si="48"/>
        <v/>
      </c>
      <c r="AT35" t="str">
        <f t="shared" ca="1" si="49"/>
        <v/>
      </c>
    </row>
    <row r="36" spans="1:46" x14ac:dyDescent="0.3">
      <c r="A36" s="15">
        <v>34</v>
      </c>
      <c r="B36" s="16" t="str">
        <f t="shared" si="50"/>
        <v/>
      </c>
      <c r="C36" s="18" t="str">
        <f>IF(Protokoll!C36="","",Protokoll!C36)</f>
        <v/>
      </c>
      <c r="D36" s="18" t="str">
        <f>IF(Protokoll!D36="","",Protokoll!D36)</f>
        <v/>
      </c>
      <c r="E36" s="18" t="str">
        <f>IF(Protokoll!E36="","",Protokoll!E36)</f>
        <v/>
      </c>
      <c r="F36" s="18" t="str">
        <f>IF(Protokoll!F36="","",Protokoll!F36)</f>
        <v/>
      </c>
      <c r="G36" s="86" t="str">
        <f>IF(Protokoll!G36="","",Protokoll!G36)</f>
        <v/>
      </c>
      <c r="H36" s="18" t="str">
        <f>IF(Protokoll!H36="","",Protokoll!H36)</f>
        <v/>
      </c>
      <c r="I36" s="18" t="str">
        <f>IF(Protokoll!I36="","",Protokoll!I36)</f>
        <v/>
      </c>
      <c r="J36" s="79" t="str">
        <f>IF(Protokoll!J36="","",Protokoll!J36)</f>
        <v/>
      </c>
      <c r="K36" s="18" t="str">
        <f>IF(Protokoll!K36="","",Protokoll!K36)</f>
        <v/>
      </c>
      <c r="L36" s="18" t="str">
        <f>IF(Protokoll!L36="","",Protokoll!L36)</f>
        <v/>
      </c>
      <c r="M36" s="80" t="str">
        <f>IF(Protokoll!M36="","",Protokoll!M36)</f>
        <v/>
      </c>
      <c r="N36" s="18" t="str">
        <f ca="1">IF(Protokoll!N36="","",VLOOKUP(Protokoll!N36,(INDIRECT(CONCATENATE($B36,"!Q2:S22"))),3,1))</f>
        <v/>
      </c>
      <c r="O36" s="18" t="str">
        <f ca="1">IF(Protokoll!O36="","",VLOOKUP(Protokoll!O36,(INDIRECT(CONCATENATE($B36,"!G2:O22"))),9,1))</f>
        <v/>
      </c>
      <c r="P36" s="18" t="str">
        <f ca="1">IF(Protokoll!P36="","",VLOOKUP(Protokoll!P36,(INDIRECT(CONCATENATE($B36,"!H2:O22"))),8,1))</f>
        <v/>
      </c>
      <c r="Q36" s="18" t="str">
        <f ca="1">IF(Protokoll!Q36="","",VLOOKUP(Protokoll!Q36,(INDIRECT(CONCATENATE($B36,"!I2:O22"))),7,1))</f>
        <v/>
      </c>
      <c r="R36" s="18" t="str">
        <f ca="1">IF(Protokoll!R36="","",VLOOKUP(Protokoll!R36,(INDIRECT(CONCATENATE($B36,"!J2:O22"))),6,1))</f>
        <v/>
      </c>
      <c r="S36" s="18" t="str">
        <f ca="1">IF(Protokoll!S36="","",VLOOKUP(Protokoll!S36,(INDIRECT(CONCATENATE($B36,"!K2:O22"))),5,1))</f>
        <v/>
      </c>
      <c r="T36" s="18" t="str">
        <f ca="1">IF(Protokoll!T36="","",VLOOKUP(Protokoll!T36,(INDIRECT(CONCATENATE($B36,"!R2:S22"))),2,1))</f>
        <v/>
      </c>
      <c r="U36" s="18" t="str">
        <f ca="1">IF(Protokoll!U36="","",VLOOKUP(Protokoll!U36,(INDIRECT(CONCATENATE($B36,"!M2:O22"))),3,1))</f>
        <v/>
      </c>
      <c r="V36" s="18" t="str">
        <f ca="1">IF(Protokoll!V36="","",VLOOKUP(Protokoll!V36,(INDIRECT(CONCATENATE($B36,"!N2:O22"))),2,1))</f>
        <v/>
      </c>
      <c r="W36" s="79" t="str">
        <f>IF(Protokoll!W36="","",Protokoll!W36)</f>
        <v/>
      </c>
      <c r="X36" s="81" t="str">
        <f t="shared" ca="1" si="31"/>
        <v/>
      </c>
      <c r="AB36" t="str">
        <f t="shared" ca="1" si="32"/>
        <v/>
      </c>
      <c r="AC36" t="str">
        <f t="shared" ca="1" si="33"/>
        <v/>
      </c>
      <c r="AD36" t="str">
        <f t="shared" ca="1" si="34"/>
        <v/>
      </c>
      <c r="AE36" t="str">
        <f t="shared" ca="1" si="35"/>
        <v/>
      </c>
      <c r="AF36" t="str">
        <f t="shared" ca="1" si="36"/>
        <v/>
      </c>
      <c r="AG36" t="str">
        <f t="shared" ca="1" si="37"/>
        <v/>
      </c>
      <c r="AH36" t="str">
        <f t="shared" ca="1" si="38"/>
        <v/>
      </c>
      <c r="AI36" t="str">
        <f t="shared" ca="1" si="39"/>
        <v/>
      </c>
      <c r="AJ36" t="str">
        <f t="shared" ca="1" si="40"/>
        <v/>
      </c>
      <c r="AL36" t="str">
        <f t="shared" ca="1" si="41"/>
        <v/>
      </c>
      <c r="AM36" t="str">
        <f t="shared" ca="1" si="42"/>
        <v/>
      </c>
      <c r="AN36" t="str">
        <f t="shared" ca="1" si="43"/>
        <v/>
      </c>
      <c r="AO36" t="str">
        <f t="shared" ca="1" si="44"/>
        <v/>
      </c>
      <c r="AP36" t="str">
        <f t="shared" ca="1" si="45"/>
        <v/>
      </c>
      <c r="AQ36" t="str">
        <f t="shared" ca="1" si="46"/>
        <v/>
      </c>
      <c r="AR36" t="str">
        <f t="shared" ca="1" si="47"/>
        <v/>
      </c>
      <c r="AS36" t="str">
        <f t="shared" ca="1" si="48"/>
        <v/>
      </c>
      <c r="AT36" t="str">
        <f t="shared" ca="1" si="49"/>
        <v/>
      </c>
    </row>
    <row r="37" spans="1:46" x14ac:dyDescent="0.3">
      <c r="A37" s="2">
        <v>35</v>
      </c>
      <c r="B37" s="19" t="str">
        <f t="shared" si="50"/>
        <v/>
      </c>
      <c r="C37" s="20" t="str">
        <f>IF(Protokoll!C37="","",Protokoll!C37)</f>
        <v/>
      </c>
      <c r="D37" s="20" t="str">
        <f>IF(Protokoll!D37="","",Protokoll!D37)</f>
        <v/>
      </c>
      <c r="E37" s="20" t="str">
        <f>IF(Protokoll!E37="","",Protokoll!E37)</f>
        <v/>
      </c>
      <c r="F37" s="20" t="str">
        <f>IF(Protokoll!F37="","",Protokoll!F37)</f>
        <v/>
      </c>
      <c r="G37" s="82" t="str">
        <f>IF(Protokoll!G37="","",Protokoll!G37)</f>
        <v/>
      </c>
      <c r="H37" s="20" t="str">
        <f>IF(Protokoll!H37="","",Protokoll!H37)</f>
        <v/>
      </c>
      <c r="I37" s="20" t="str">
        <f>IF(Protokoll!I37="","",Protokoll!I37)</f>
        <v/>
      </c>
      <c r="J37" s="83" t="str">
        <f>IF(Protokoll!J37="","",Protokoll!J37)</f>
        <v/>
      </c>
      <c r="K37" s="20" t="str">
        <f>IF(Protokoll!K37="","",Protokoll!K37)</f>
        <v/>
      </c>
      <c r="L37" s="20" t="str">
        <f>IF(Protokoll!L37="","",Protokoll!L37)</f>
        <v/>
      </c>
      <c r="M37" s="84" t="str">
        <f>IF(Protokoll!M37="","",Protokoll!M37)</f>
        <v/>
      </c>
      <c r="N37" s="20" t="str">
        <f ca="1">IF(Protokoll!N37="","",VLOOKUP(Protokoll!N37,(INDIRECT(CONCATENATE($B37,"!Q2:S22"))),3,1))</f>
        <v/>
      </c>
      <c r="O37" s="20" t="str">
        <f ca="1">IF(Protokoll!O37="","",VLOOKUP(Protokoll!O37,(INDIRECT(CONCATENATE($B37,"!G2:O22"))),9,1))</f>
        <v/>
      </c>
      <c r="P37" s="20" t="str">
        <f ca="1">IF(Protokoll!P37="","",VLOOKUP(Protokoll!P37,(INDIRECT(CONCATENATE($B37,"!H2:O22"))),8,1))</f>
        <v/>
      </c>
      <c r="Q37" s="20" t="str">
        <f ca="1">IF(Protokoll!Q37="","",VLOOKUP(Protokoll!Q37,(INDIRECT(CONCATENATE($B37,"!I2:O22"))),7,1))</f>
        <v/>
      </c>
      <c r="R37" s="20" t="str">
        <f ca="1">IF(Protokoll!R37="","",VLOOKUP(Protokoll!R37,(INDIRECT(CONCATENATE($B37,"!J2:O22"))),6,1))</f>
        <v/>
      </c>
      <c r="S37" s="20" t="str">
        <f ca="1">IF(Protokoll!S37="","",VLOOKUP(Protokoll!S37,(INDIRECT(CONCATENATE($B37,"!K2:O22"))),5,1))</f>
        <v/>
      </c>
      <c r="T37" s="20" t="str">
        <f ca="1">IF(Protokoll!T37="","",VLOOKUP(Protokoll!T37,(INDIRECT(CONCATENATE($B37,"!R2:S22"))),2,1))</f>
        <v/>
      </c>
      <c r="U37" s="20" t="str">
        <f ca="1">IF(Protokoll!U37="","",VLOOKUP(Protokoll!U37,(INDIRECT(CONCATENATE($B37,"!M2:O22"))),3,1))</f>
        <v/>
      </c>
      <c r="V37" s="20" t="str">
        <f ca="1">IF(Protokoll!V37="","",VLOOKUP(Protokoll!V37,(INDIRECT(CONCATENATE($B37,"!N2:O22"))),2,1))</f>
        <v/>
      </c>
      <c r="W37" s="83" t="str">
        <f>IF(Protokoll!W37="","",Protokoll!W37)</f>
        <v/>
      </c>
      <c r="X37" s="85" t="str">
        <f t="shared" ca="1" si="31"/>
        <v/>
      </c>
      <c r="AB37" t="str">
        <f t="shared" ca="1" si="32"/>
        <v/>
      </c>
      <c r="AC37" t="str">
        <f t="shared" ca="1" si="33"/>
        <v/>
      </c>
      <c r="AD37" t="str">
        <f t="shared" ca="1" si="34"/>
        <v/>
      </c>
      <c r="AE37" t="str">
        <f t="shared" ca="1" si="35"/>
        <v/>
      </c>
      <c r="AF37" t="str">
        <f t="shared" ca="1" si="36"/>
        <v/>
      </c>
      <c r="AG37" t="str">
        <f t="shared" ca="1" si="37"/>
        <v/>
      </c>
      <c r="AH37" t="str">
        <f t="shared" ca="1" si="38"/>
        <v/>
      </c>
      <c r="AI37" t="str">
        <f t="shared" ca="1" si="39"/>
        <v/>
      </c>
      <c r="AJ37" t="str">
        <f t="shared" ca="1" si="40"/>
        <v/>
      </c>
      <c r="AL37" t="str">
        <f t="shared" ca="1" si="41"/>
        <v/>
      </c>
      <c r="AM37" t="str">
        <f t="shared" ca="1" si="42"/>
        <v/>
      </c>
      <c r="AN37" t="str">
        <f t="shared" ca="1" si="43"/>
        <v/>
      </c>
      <c r="AO37" t="str">
        <f t="shared" ca="1" si="44"/>
        <v/>
      </c>
      <c r="AP37" t="str">
        <f t="shared" ca="1" si="45"/>
        <v/>
      </c>
      <c r="AQ37" t="str">
        <f t="shared" ca="1" si="46"/>
        <v/>
      </c>
      <c r="AR37" t="str">
        <f t="shared" ca="1" si="47"/>
        <v/>
      </c>
      <c r="AS37" t="str">
        <f t="shared" ca="1" si="48"/>
        <v/>
      </c>
      <c r="AT37" t="str">
        <f t="shared" ca="1" si="49"/>
        <v/>
      </c>
    </row>
    <row r="38" spans="1:46" x14ac:dyDescent="0.3">
      <c r="A38" s="15">
        <v>36</v>
      </c>
      <c r="B38" s="16" t="str">
        <f t="shared" si="50"/>
        <v/>
      </c>
      <c r="C38" s="18" t="str">
        <f>IF(Protokoll!C38="","",Protokoll!C38)</f>
        <v/>
      </c>
      <c r="D38" s="18" t="str">
        <f>IF(Protokoll!D38="","",Protokoll!D38)</f>
        <v/>
      </c>
      <c r="E38" s="18" t="str">
        <f>IF(Protokoll!E38="","",Protokoll!E38)</f>
        <v/>
      </c>
      <c r="F38" s="18" t="str">
        <f>IF(Protokoll!F38="","",Protokoll!F38)</f>
        <v/>
      </c>
      <c r="G38" s="86" t="str">
        <f>IF(Protokoll!G38="","",Protokoll!G38)</f>
        <v/>
      </c>
      <c r="H38" s="18" t="str">
        <f>IF(Protokoll!H38="","",Protokoll!H38)</f>
        <v/>
      </c>
      <c r="I38" s="18" t="str">
        <f>IF(Protokoll!I38="","",Protokoll!I38)</f>
        <v/>
      </c>
      <c r="J38" s="79" t="str">
        <f>IF(Protokoll!J38="","",Protokoll!J38)</f>
        <v/>
      </c>
      <c r="K38" s="18" t="str">
        <f>IF(Protokoll!K38="","",Protokoll!K38)</f>
        <v/>
      </c>
      <c r="L38" s="18" t="str">
        <f>IF(Protokoll!L38="","",Protokoll!L38)</f>
        <v/>
      </c>
      <c r="M38" s="80" t="str">
        <f>IF(Protokoll!M38="","",Protokoll!M38)</f>
        <v/>
      </c>
      <c r="N38" s="18" t="str">
        <f ca="1">IF(Protokoll!N38="","",VLOOKUP(Protokoll!N38,(INDIRECT(CONCATENATE($B38,"!Q2:S22"))),3,1))</f>
        <v/>
      </c>
      <c r="O38" s="18" t="str">
        <f ca="1">IF(Protokoll!O38="","",VLOOKUP(Protokoll!O38,(INDIRECT(CONCATENATE($B38,"!G2:O22"))),9,1))</f>
        <v/>
      </c>
      <c r="P38" s="18" t="str">
        <f ca="1">IF(Protokoll!P38="","",VLOOKUP(Protokoll!P38,(INDIRECT(CONCATENATE($B38,"!H2:O22"))),8,1))</f>
        <v/>
      </c>
      <c r="Q38" s="18" t="str">
        <f ca="1">IF(Protokoll!Q38="","",VLOOKUP(Protokoll!Q38,(INDIRECT(CONCATENATE($B38,"!I2:O22"))),7,1))</f>
        <v/>
      </c>
      <c r="R38" s="18" t="str">
        <f ca="1">IF(Protokoll!R38="","",VLOOKUP(Protokoll!R38,(INDIRECT(CONCATENATE($B38,"!J2:O22"))),6,1))</f>
        <v/>
      </c>
      <c r="S38" s="18" t="str">
        <f ca="1">IF(Protokoll!S38="","",VLOOKUP(Protokoll!S38,(INDIRECT(CONCATENATE($B38,"!K2:O22"))),5,1))</f>
        <v/>
      </c>
      <c r="T38" s="18" t="str">
        <f ca="1">IF(Protokoll!T38="","",VLOOKUP(Protokoll!T38,(INDIRECT(CONCATENATE($B38,"!R2:S22"))),2,1))</f>
        <v/>
      </c>
      <c r="U38" s="18" t="str">
        <f ca="1">IF(Protokoll!U38="","",VLOOKUP(Protokoll!U38,(INDIRECT(CONCATENATE($B38,"!M2:O22"))),3,1))</f>
        <v/>
      </c>
      <c r="V38" s="18" t="str">
        <f ca="1">IF(Protokoll!V38="","",VLOOKUP(Protokoll!V38,(INDIRECT(CONCATENATE($B38,"!N2:O22"))),2,1))</f>
        <v/>
      </c>
      <c r="W38" s="79" t="str">
        <f>IF(Protokoll!W38="","",Protokoll!W38)</f>
        <v/>
      </c>
      <c r="X38" s="81" t="str">
        <f t="shared" ca="1" si="31"/>
        <v/>
      </c>
      <c r="AB38" t="str">
        <f t="shared" ca="1" si="32"/>
        <v/>
      </c>
      <c r="AC38" t="str">
        <f t="shared" ca="1" si="33"/>
        <v/>
      </c>
      <c r="AD38" t="str">
        <f t="shared" ca="1" si="34"/>
        <v/>
      </c>
      <c r="AE38" t="str">
        <f t="shared" ca="1" si="35"/>
        <v/>
      </c>
      <c r="AF38" t="str">
        <f t="shared" ca="1" si="36"/>
        <v/>
      </c>
      <c r="AG38" t="str">
        <f t="shared" ca="1" si="37"/>
        <v/>
      </c>
      <c r="AH38" t="str">
        <f t="shared" ca="1" si="38"/>
        <v/>
      </c>
      <c r="AI38" t="str">
        <f t="shared" ca="1" si="39"/>
        <v/>
      </c>
      <c r="AJ38" t="str">
        <f t="shared" ca="1" si="40"/>
        <v/>
      </c>
      <c r="AL38" t="str">
        <f t="shared" ca="1" si="41"/>
        <v/>
      </c>
      <c r="AM38" t="str">
        <f t="shared" ca="1" si="42"/>
        <v/>
      </c>
      <c r="AN38" t="str">
        <f t="shared" ca="1" si="43"/>
        <v/>
      </c>
      <c r="AO38" t="str">
        <f t="shared" ca="1" si="44"/>
        <v/>
      </c>
      <c r="AP38" t="str">
        <f t="shared" ca="1" si="45"/>
        <v/>
      </c>
      <c r="AQ38" t="str">
        <f t="shared" ca="1" si="46"/>
        <v/>
      </c>
      <c r="AR38" t="str">
        <f t="shared" ca="1" si="47"/>
        <v/>
      </c>
      <c r="AS38" t="str">
        <f t="shared" ca="1" si="48"/>
        <v/>
      </c>
      <c r="AT38" t="str">
        <f t="shared" ca="1" si="49"/>
        <v/>
      </c>
    </row>
    <row r="39" spans="1:46" x14ac:dyDescent="0.3">
      <c r="A39" s="2">
        <v>37</v>
      </c>
      <c r="B39" s="19" t="str">
        <f t="shared" si="50"/>
        <v/>
      </c>
      <c r="C39" s="20" t="str">
        <f>IF(Protokoll!C39="","",Protokoll!C39)</f>
        <v/>
      </c>
      <c r="D39" s="20" t="str">
        <f>IF(Protokoll!D39="","",Protokoll!D39)</f>
        <v/>
      </c>
      <c r="E39" s="20" t="str">
        <f>IF(Protokoll!E39="","",Protokoll!E39)</f>
        <v/>
      </c>
      <c r="F39" s="20" t="str">
        <f>IF(Protokoll!F39="","",Protokoll!F39)</f>
        <v/>
      </c>
      <c r="G39" s="82" t="str">
        <f>IF(Protokoll!G39="","",Protokoll!G39)</f>
        <v/>
      </c>
      <c r="H39" s="20" t="str">
        <f>IF(Protokoll!H39="","",Protokoll!H39)</f>
        <v/>
      </c>
      <c r="I39" s="20" t="str">
        <f>IF(Protokoll!I39="","",Protokoll!I39)</f>
        <v/>
      </c>
      <c r="J39" s="83" t="str">
        <f>IF(Protokoll!J39="","",Protokoll!J39)</f>
        <v/>
      </c>
      <c r="K39" s="20" t="str">
        <f>IF(Protokoll!K39="","",Protokoll!K39)</f>
        <v/>
      </c>
      <c r="L39" s="20" t="str">
        <f>IF(Protokoll!L39="","",Protokoll!L39)</f>
        <v/>
      </c>
      <c r="M39" s="84" t="str">
        <f>IF(Protokoll!M39="","",Protokoll!M39)</f>
        <v/>
      </c>
      <c r="N39" s="20" t="str">
        <f ca="1">IF(Protokoll!N39="","",VLOOKUP(Protokoll!N39,(INDIRECT(CONCATENATE($B39,"!Q2:S22"))),3,1))</f>
        <v/>
      </c>
      <c r="O39" s="20" t="str">
        <f ca="1">IF(Protokoll!O39="","",VLOOKUP(Protokoll!O39,(INDIRECT(CONCATENATE($B39,"!G2:O22"))),9,1))</f>
        <v/>
      </c>
      <c r="P39" s="20" t="str">
        <f ca="1">IF(Protokoll!P39="","",VLOOKUP(Protokoll!P39,(INDIRECT(CONCATENATE($B39,"!H2:O22"))),8,1))</f>
        <v/>
      </c>
      <c r="Q39" s="20" t="str">
        <f ca="1">IF(Protokoll!Q39="","",VLOOKUP(Protokoll!Q39,(INDIRECT(CONCATENATE($B39,"!I2:O22"))),7,1))</f>
        <v/>
      </c>
      <c r="R39" s="20" t="str">
        <f ca="1">IF(Protokoll!R39="","",VLOOKUP(Protokoll!R39,(INDIRECT(CONCATENATE($B39,"!J2:O22"))),6,1))</f>
        <v/>
      </c>
      <c r="S39" s="20" t="str">
        <f ca="1">IF(Protokoll!S39="","",VLOOKUP(Protokoll!S39,(INDIRECT(CONCATENATE($B39,"!K2:O22"))),5,1))</f>
        <v/>
      </c>
      <c r="T39" s="20" t="str">
        <f ca="1">IF(Protokoll!T39="","",VLOOKUP(Protokoll!T39,(INDIRECT(CONCATENATE($B39,"!R2:S22"))),2,1))</f>
        <v/>
      </c>
      <c r="U39" s="20" t="str">
        <f ca="1">IF(Protokoll!U39="","",VLOOKUP(Protokoll!U39,(INDIRECT(CONCATENATE($B39,"!M2:O22"))),3,1))</f>
        <v/>
      </c>
      <c r="V39" s="20" t="str">
        <f ca="1">IF(Protokoll!V39="","",VLOOKUP(Protokoll!V39,(INDIRECT(CONCATENATE($B39,"!N2:O22"))),2,1))</f>
        <v/>
      </c>
      <c r="W39" s="83" t="str">
        <f>IF(Protokoll!W39="","",Protokoll!W39)</f>
        <v/>
      </c>
      <c r="X39" s="85" t="str">
        <f t="shared" ca="1" si="31"/>
        <v/>
      </c>
      <c r="AB39" t="str">
        <f t="shared" ca="1" si="32"/>
        <v/>
      </c>
      <c r="AC39" t="str">
        <f t="shared" ca="1" si="33"/>
        <v/>
      </c>
      <c r="AD39" t="str">
        <f t="shared" ca="1" si="34"/>
        <v/>
      </c>
      <c r="AE39" t="str">
        <f t="shared" ca="1" si="35"/>
        <v/>
      </c>
      <c r="AF39" t="str">
        <f t="shared" ca="1" si="36"/>
        <v/>
      </c>
      <c r="AG39" t="str">
        <f t="shared" ca="1" si="37"/>
        <v/>
      </c>
      <c r="AH39" t="str">
        <f t="shared" ca="1" si="38"/>
        <v/>
      </c>
      <c r="AI39" t="str">
        <f t="shared" ca="1" si="39"/>
        <v/>
      </c>
      <c r="AJ39" t="str">
        <f t="shared" ca="1" si="40"/>
        <v/>
      </c>
      <c r="AL39" t="str">
        <f t="shared" ca="1" si="41"/>
        <v/>
      </c>
      <c r="AM39" t="str">
        <f t="shared" ca="1" si="42"/>
        <v/>
      </c>
      <c r="AN39" t="str">
        <f t="shared" ca="1" si="43"/>
        <v/>
      </c>
      <c r="AO39" t="str">
        <f t="shared" ca="1" si="44"/>
        <v/>
      </c>
      <c r="AP39" t="str">
        <f t="shared" ca="1" si="45"/>
        <v/>
      </c>
      <c r="AQ39" t="str">
        <f t="shared" ca="1" si="46"/>
        <v/>
      </c>
      <c r="AR39" t="str">
        <f t="shared" ca="1" si="47"/>
        <v/>
      </c>
      <c r="AS39" t="str">
        <f t="shared" ca="1" si="48"/>
        <v/>
      </c>
      <c r="AT39" t="str">
        <f t="shared" ca="1" si="49"/>
        <v/>
      </c>
    </row>
    <row r="40" spans="1:46" x14ac:dyDescent="0.3">
      <c r="A40" s="15">
        <v>38</v>
      </c>
      <c r="B40" s="16" t="str">
        <f t="shared" si="50"/>
        <v/>
      </c>
      <c r="C40" s="18" t="str">
        <f>IF(Protokoll!C40="","",Protokoll!C40)</f>
        <v/>
      </c>
      <c r="D40" s="18" t="str">
        <f>IF(Protokoll!D40="","",Protokoll!D40)</f>
        <v/>
      </c>
      <c r="E40" s="18" t="str">
        <f>IF(Protokoll!E40="","",Protokoll!E40)</f>
        <v/>
      </c>
      <c r="F40" s="18" t="str">
        <f>IF(Protokoll!F40="","",Protokoll!F40)</f>
        <v/>
      </c>
      <c r="G40" s="86" t="str">
        <f>IF(Protokoll!G40="","",Protokoll!G40)</f>
        <v/>
      </c>
      <c r="H40" s="18" t="str">
        <f>IF(Protokoll!H40="","",Protokoll!H40)</f>
        <v/>
      </c>
      <c r="I40" s="18" t="str">
        <f>IF(Protokoll!I40="","",Protokoll!I40)</f>
        <v/>
      </c>
      <c r="J40" s="79" t="str">
        <f>IF(Protokoll!J40="","",Protokoll!J40)</f>
        <v/>
      </c>
      <c r="K40" s="18" t="str">
        <f>IF(Protokoll!K40="","",Protokoll!K40)</f>
        <v/>
      </c>
      <c r="L40" s="18" t="str">
        <f>IF(Protokoll!L40="","",Protokoll!L40)</f>
        <v/>
      </c>
      <c r="M40" s="80" t="str">
        <f>IF(Protokoll!M40="","",Protokoll!M40)</f>
        <v/>
      </c>
      <c r="N40" s="18" t="str">
        <f ca="1">IF(Protokoll!N40="","",VLOOKUP(Protokoll!N40,(INDIRECT(CONCATENATE($B40,"!Q2:S22"))),3,1))</f>
        <v/>
      </c>
      <c r="O40" s="18" t="str">
        <f ca="1">IF(Protokoll!O40="","",VLOOKUP(Protokoll!O40,(INDIRECT(CONCATENATE($B40,"!G2:O22"))),9,1))</f>
        <v/>
      </c>
      <c r="P40" s="18" t="str">
        <f ca="1">IF(Protokoll!P40="","",VLOOKUP(Protokoll!P40,(INDIRECT(CONCATENATE($B40,"!H2:O22"))),8,1))</f>
        <v/>
      </c>
      <c r="Q40" s="18" t="str">
        <f ca="1">IF(Protokoll!Q40="","",VLOOKUP(Protokoll!Q40,(INDIRECT(CONCATENATE($B40,"!I2:O22"))),7,1))</f>
        <v/>
      </c>
      <c r="R40" s="18" t="str">
        <f ca="1">IF(Protokoll!R40="","",VLOOKUP(Protokoll!R40,(INDIRECT(CONCATENATE($B40,"!J2:O22"))),6,1))</f>
        <v/>
      </c>
      <c r="S40" s="18" t="str">
        <f ca="1">IF(Protokoll!S40="","",VLOOKUP(Protokoll!S40,(INDIRECT(CONCATENATE($B40,"!K2:O22"))),5,1))</f>
        <v/>
      </c>
      <c r="T40" s="18" t="str">
        <f ca="1">IF(Protokoll!T40="","",VLOOKUP(Protokoll!T40,(INDIRECT(CONCATENATE($B40,"!R2:S22"))),2,1))</f>
        <v/>
      </c>
      <c r="U40" s="18" t="str">
        <f ca="1">IF(Protokoll!U40="","",VLOOKUP(Protokoll!U40,(INDIRECT(CONCATENATE($B40,"!M2:O22"))),3,1))</f>
        <v/>
      </c>
      <c r="V40" s="18" t="str">
        <f ca="1">IF(Protokoll!V40="","",VLOOKUP(Protokoll!V40,(INDIRECT(CONCATENATE($B40,"!N2:O22"))),2,1))</f>
        <v/>
      </c>
      <c r="W40" s="79" t="str">
        <f>IF(Protokoll!W40="","",Protokoll!W40)</f>
        <v/>
      </c>
      <c r="X40" s="81" t="str">
        <f t="shared" ca="1" si="31"/>
        <v/>
      </c>
      <c r="AB40" t="str">
        <f t="shared" ca="1" si="32"/>
        <v/>
      </c>
      <c r="AC40" t="str">
        <f t="shared" ca="1" si="33"/>
        <v/>
      </c>
      <c r="AD40" t="str">
        <f t="shared" ca="1" si="34"/>
        <v/>
      </c>
      <c r="AE40" t="str">
        <f t="shared" ca="1" si="35"/>
        <v/>
      </c>
      <c r="AF40" t="str">
        <f t="shared" ca="1" si="36"/>
        <v/>
      </c>
      <c r="AG40" t="str">
        <f t="shared" ca="1" si="37"/>
        <v/>
      </c>
      <c r="AH40" t="str">
        <f t="shared" ca="1" si="38"/>
        <v/>
      </c>
      <c r="AI40" t="str">
        <f t="shared" ca="1" si="39"/>
        <v/>
      </c>
      <c r="AJ40" t="str">
        <f t="shared" ca="1" si="40"/>
        <v/>
      </c>
      <c r="AL40" t="str">
        <f t="shared" ca="1" si="41"/>
        <v/>
      </c>
      <c r="AM40" t="str">
        <f t="shared" ca="1" si="42"/>
        <v/>
      </c>
      <c r="AN40" t="str">
        <f t="shared" ca="1" si="43"/>
        <v/>
      </c>
      <c r="AO40" t="str">
        <f t="shared" ca="1" si="44"/>
        <v/>
      </c>
      <c r="AP40" t="str">
        <f t="shared" ca="1" si="45"/>
        <v/>
      </c>
      <c r="AQ40" t="str">
        <f t="shared" ca="1" si="46"/>
        <v/>
      </c>
      <c r="AR40" t="str">
        <f t="shared" ca="1" si="47"/>
        <v/>
      </c>
      <c r="AS40" t="str">
        <f t="shared" ca="1" si="48"/>
        <v/>
      </c>
      <c r="AT40" t="str">
        <f t="shared" ca="1" si="49"/>
        <v/>
      </c>
    </row>
    <row r="41" spans="1:46" x14ac:dyDescent="0.3">
      <c r="A41" s="2">
        <v>39</v>
      </c>
      <c r="B41" s="19" t="str">
        <f t="shared" si="50"/>
        <v/>
      </c>
      <c r="C41" s="20" t="str">
        <f>IF(Protokoll!C41="","",Protokoll!C41)</f>
        <v/>
      </c>
      <c r="D41" s="20" t="str">
        <f>IF(Protokoll!D41="","",Protokoll!D41)</f>
        <v/>
      </c>
      <c r="E41" s="20" t="str">
        <f>IF(Protokoll!E41="","",Protokoll!E41)</f>
        <v/>
      </c>
      <c r="F41" s="20" t="str">
        <f>IF(Protokoll!F41="","",Protokoll!F41)</f>
        <v/>
      </c>
      <c r="G41" s="82" t="str">
        <f>IF(Protokoll!G41="","",Protokoll!G41)</f>
        <v/>
      </c>
      <c r="H41" s="20" t="str">
        <f>IF(Protokoll!H41="","",Protokoll!H41)</f>
        <v/>
      </c>
      <c r="I41" s="20" t="str">
        <f>IF(Protokoll!I41="","",Protokoll!I41)</f>
        <v/>
      </c>
      <c r="J41" s="83" t="str">
        <f>IF(Protokoll!J41="","",Protokoll!J41)</f>
        <v/>
      </c>
      <c r="K41" s="20" t="str">
        <f>IF(Protokoll!K41="","",Protokoll!K41)</f>
        <v/>
      </c>
      <c r="L41" s="20" t="str">
        <f>IF(Protokoll!L41="","",Protokoll!L41)</f>
        <v/>
      </c>
      <c r="M41" s="84" t="str">
        <f>IF(Protokoll!M41="","",Protokoll!M41)</f>
        <v/>
      </c>
      <c r="N41" s="20" t="str">
        <f ca="1">IF(Protokoll!N41="","",VLOOKUP(Protokoll!N41,(INDIRECT(CONCATENATE($B41,"!Q2:S22"))),3,1))</f>
        <v/>
      </c>
      <c r="O41" s="20" t="str">
        <f ca="1">IF(Protokoll!O41="","",VLOOKUP(Protokoll!O41,(INDIRECT(CONCATENATE($B41,"!G2:O22"))),9,1))</f>
        <v/>
      </c>
      <c r="P41" s="20" t="str">
        <f ca="1">IF(Protokoll!P41="","",VLOOKUP(Protokoll!P41,(INDIRECT(CONCATENATE($B41,"!H2:O22"))),8,1))</f>
        <v/>
      </c>
      <c r="Q41" s="20" t="str">
        <f ca="1">IF(Protokoll!Q41="","",VLOOKUP(Protokoll!Q41,(INDIRECT(CONCATENATE($B41,"!I2:O22"))),7,1))</f>
        <v/>
      </c>
      <c r="R41" s="20" t="str">
        <f ca="1">IF(Protokoll!R41="","",VLOOKUP(Protokoll!R41,(INDIRECT(CONCATENATE($B41,"!J2:O22"))),6,1))</f>
        <v/>
      </c>
      <c r="S41" s="20" t="str">
        <f ca="1">IF(Protokoll!S41="","",VLOOKUP(Protokoll!S41,(INDIRECT(CONCATENATE($B41,"!K2:O22"))),5,1))</f>
        <v/>
      </c>
      <c r="T41" s="20" t="str">
        <f ca="1">IF(Protokoll!T41="","",VLOOKUP(Protokoll!T41,(INDIRECT(CONCATENATE($B41,"!R2:S22"))),2,1))</f>
        <v/>
      </c>
      <c r="U41" s="20" t="str">
        <f ca="1">IF(Protokoll!U41="","",VLOOKUP(Protokoll!U41,(INDIRECT(CONCATENATE($B41,"!M2:O22"))),3,1))</f>
        <v/>
      </c>
      <c r="V41" s="20" t="str">
        <f ca="1">IF(Protokoll!V41="","",VLOOKUP(Protokoll!V41,(INDIRECT(CONCATENATE($B41,"!N2:O22"))),2,1))</f>
        <v/>
      </c>
      <c r="W41" s="83" t="str">
        <f>IF(Protokoll!W41="","",Protokoll!W41)</f>
        <v/>
      </c>
      <c r="X41" s="85" t="str">
        <f t="shared" ca="1" si="31"/>
        <v/>
      </c>
      <c r="AB41" t="str">
        <f t="shared" ca="1" si="32"/>
        <v/>
      </c>
      <c r="AC41" t="str">
        <f t="shared" ca="1" si="33"/>
        <v/>
      </c>
      <c r="AD41" t="str">
        <f t="shared" ca="1" si="34"/>
        <v/>
      </c>
      <c r="AE41" t="str">
        <f t="shared" ca="1" si="35"/>
        <v/>
      </c>
      <c r="AF41" t="str">
        <f t="shared" ca="1" si="36"/>
        <v/>
      </c>
      <c r="AG41" t="str">
        <f t="shared" ca="1" si="37"/>
        <v/>
      </c>
      <c r="AH41" t="str">
        <f t="shared" ca="1" si="38"/>
        <v/>
      </c>
      <c r="AI41" t="str">
        <f t="shared" ca="1" si="39"/>
        <v/>
      </c>
      <c r="AJ41" t="str">
        <f t="shared" ca="1" si="40"/>
        <v/>
      </c>
      <c r="AL41" t="str">
        <f t="shared" ca="1" si="41"/>
        <v/>
      </c>
      <c r="AM41" t="str">
        <f t="shared" ca="1" si="42"/>
        <v/>
      </c>
      <c r="AN41" t="str">
        <f t="shared" ca="1" si="43"/>
        <v/>
      </c>
      <c r="AO41" t="str">
        <f t="shared" ca="1" si="44"/>
        <v/>
      </c>
      <c r="AP41" t="str">
        <f t="shared" ca="1" si="45"/>
        <v/>
      </c>
      <c r="AQ41" t="str">
        <f t="shared" ca="1" si="46"/>
        <v/>
      </c>
      <c r="AR41" t="str">
        <f t="shared" ca="1" si="47"/>
        <v/>
      </c>
      <c r="AS41" t="str">
        <f t="shared" ca="1" si="48"/>
        <v/>
      </c>
      <c r="AT41" t="str">
        <f t="shared" ca="1" si="49"/>
        <v/>
      </c>
    </row>
    <row r="42" spans="1:46" x14ac:dyDescent="0.3">
      <c r="A42" s="15">
        <v>40</v>
      </c>
      <c r="B42" s="16" t="str">
        <f t="shared" si="50"/>
        <v/>
      </c>
      <c r="C42" s="18" t="str">
        <f>IF(Protokoll!C42="","",Protokoll!C42)</f>
        <v/>
      </c>
      <c r="D42" s="18" t="str">
        <f>IF(Protokoll!D42="","",Protokoll!D42)</f>
        <v/>
      </c>
      <c r="E42" s="18" t="str">
        <f>IF(Protokoll!E42="","",Protokoll!E42)</f>
        <v/>
      </c>
      <c r="F42" s="18" t="str">
        <f>IF(Protokoll!F42="","",Protokoll!F42)</f>
        <v/>
      </c>
      <c r="G42" s="86" t="str">
        <f>IF(Protokoll!G42="","",Protokoll!G42)</f>
        <v/>
      </c>
      <c r="H42" s="18" t="str">
        <f>IF(Protokoll!H42="","",Protokoll!H42)</f>
        <v/>
      </c>
      <c r="I42" s="18" t="str">
        <f>IF(Protokoll!I42="","",Protokoll!I42)</f>
        <v/>
      </c>
      <c r="J42" s="79" t="str">
        <f>IF(Protokoll!J42="","",Protokoll!J42)</f>
        <v/>
      </c>
      <c r="K42" s="18" t="str">
        <f>IF(Protokoll!K42="","",Protokoll!K42)</f>
        <v/>
      </c>
      <c r="L42" s="18" t="str">
        <f>IF(Protokoll!L42="","",Protokoll!L42)</f>
        <v/>
      </c>
      <c r="M42" s="80" t="str">
        <f>IF(Protokoll!M42="","",Protokoll!M42)</f>
        <v/>
      </c>
      <c r="N42" s="18" t="str">
        <f ca="1">IF(Protokoll!N42="","",VLOOKUP(Protokoll!N42,(INDIRECT(CONCATENATE($B42,"!Q2:S22"))),3,1))</f>
        <v/>
      </c>
      <c r="O42" s="18" t="str">
        <f ca="1">IF(Protokoll!O42="","",VLOOKUP(Protokoll!O42,(INDIRECT(CONCATENATE($B42,"!G2:O22"))),9,1))</f>
        <v/>
      </c>
      <c r="P42" s="18" t="str">
        <f ca="1">IF(Protokoll!P42="","",VLOOKUP(Protokoll!P42,(INDIRECT(CONCATENATE($B42,"!H2:O22"))),8,1))</f>
        <v/>
      </c>
      <c r="Q42" s="18" t="str">
        <f ca="1">IF(Protokoll!Q42="","",VLOOKUP(Protokoll!Q42,(INDIRECT(CONCATENATE($B42,"!I2:O22"))),7,1))</f>
        <v/>
      </c>
      <c r="R42" s="18" t="str">
        <f ca="1">IF(Protokoll!R42="","",VLOOKUP(Protokoll!R42,(INDIRECT(CONCATENATE($B42,"!J2:O22"))),6,1))</f>
        <v/>
      </c>
      <c r="S42" s="18" t="str">
        <f ca="1">IF(Protokoll!S42="","",VLOOKUP(Protokoll!S42,(INDIRECT(CONCATENATE($B42,"!K2:O22"))),5,1))</f>
        <v/>
      </c>
      <c r="T42" s="18" t="str">
        <f ca="1">IF(Protokoll!T42="","",VLOOKUP(Protokoll!T42,(INDIRECT(CONCATENATE($B42,"!R2:S22"))),2,1))</f>
        <v/>
      </c>
      <c r="U42" s="18" t="str">
        <f ca="1">IF(Protokoll!U42="","",VLOOKUP(Protokoll!U42,(INDIRECT(CONCATENATE($B42,"!M2:O22"))),3,1))</f>
        <v/>
      </c>
      <c r="V42" s="18" t="str">
        <f ca="1">IF(Protokoll!V42="","",VLOOKUP(Protokoll!V42,(INDIRECT(CONCATENATE($B42,"!N2:O22"))),2,1))</f>
        <v/>
      </c>
      <c r="W42" s="79" t="str">
        <f>IF(Protokoll!W42="","",Protokoll!W42)</f>
        <v/>
      </c>
      <c r="X42" s="81" t="str">
        <f t="shared" ca="1" si="31"/>
        <v/>
      </c>
      <c r="AB42" t="str">
        <f t="shared" ca="1" si="32"/>
        <v/>
      </c>
      <c r="AC42" t="str">
        <f t="shared" ca="1" si="33"/>
        <v/>
      </c>
      <c r="AD42" t="str">
        <f t="shared" ca="1" si="34"/>
        <v/>
      </c>
      <c r="AE42" t="str">
        <f t="shared" ca="1" si="35"/>
        <v/>
      </c>
      <c r="AF42" t="str">
        <f t="shared" ca="1" si="36"/>
        <v/>
      </c>
      <c r="AG42" t="str">
        <f t="shared" ca="1" si="37"/>
        <v/>
      </c>
      <c r="AH42" t="str">
        <f t="shared" ca="1" si="38"/>
        <v/>
      </c>
      <c r="AI42" t="str">
        <f t="shared" ca="1" si="39"/>
        <v/>
      </c>
      <c r="AJ42" t="str">
        <f t="shared" ca="1" si="40"/>
        <v/>
      </c>
      <c r="AL42" t="str">
        <f t="shared" ca="1" si="41"/>
        <v/>
      </c>
      <c r="AM42" t="str">
        <f t="shared" ca="1" si="42"/>
        <v/>
      </c>
      <c r="AN42" t="str">
        <f t="shared" ca="1" si="43"/>
        <v/>
      </c>
      <c r="AO42" t="str">
        <f t="shared" ca="1" si="44"/>
        <v/>
      </c>
      <c r="AP42" t="str">
        <f t="shared" ca="1" si="45"/>
        <v/>
      </c>
      <c r="AQ42" t="str">
        <f t="shared" ca="1" si="46"/>
        <v/>
      </c>
      <c r="AR42" t="str">
        <f t="shared" ca="1" si="47"/>
        <v/>
      </c>
      <c r="AS42" t="str">
        <f t="shared" ca="1" si="48"/>
        <v/>
      </c>
      <c r="AT42" t="str">
        <f t="shared" ca="1" si="49"/>
        <v/>
      </c>
    </row>
    <row r="43" spans="1:46" x14ac:dyDescent="0.3">
      <c r="A43" s="2">
        <v>41</v>
      </c>
      <c r="B43" s="19" t="str">
        <f t="shared" si="50"/>
        <v/>
      </c>
      <c r="C43" s="20" t="str">
        <f>IF(Protokoll!C43="","",Protokoll!C43)</f>
        <v/>
      </c>
      <c r="D43" s="20" t="str">
        <f>IF(Protokoll!D43="","",Protokoll!D43)</f>
        <v/>
      </c>
      <c r="E43" s="20" t="str">
        <f>IF(Protokoll!E43="","",Protokoll!E43)</f>
        <v/>
      </c>
      <c r="F43" s="20" t="str">
        <f>IF(Protokoll!F43="","",Protokoll!F43)</f>
        <v/>
      </c>
      <c r="G43" s="82" t="str">
        <f>IF(Protokoll!G43="","",Protokoll!G43)</f>
        <v/>
      </c>
      <c r="H43" s="20" t="str">
        <f>IF(Protokoll!H43="","",Protokoll!H43)</f>
        <v/>
      </c>
      <c r="I43" s="20" t="str">
        <f>IF(Protokoll!I43="","",Protokoll!I43)</f>
        <v/>
      </c>
      <c r="J43" s="83" t="str">
        <f>IF(Protokoll!J43="","",Protokoll!J43)</f>
        <v/>
      </c>
      <c r="K43" s="20" t="str">
        <f>IF(Protokoll!K43="","",Protokoll!K43)</f>
        <v/>
      </c>
      <c r="L43" s="20" t="str">
        <f>IF(Protokoll!L43="","",Protokoll!L43)</f>
        <v/>
      </c>
      <c r="M43" s="84" t="str">
        <f>IF(Protokoll!M43="","",Protokoll!M43)</f>
        <v/>
      </c>
      <c r="N43" s="20" t="str">
        <f ca="1">IF(Protokoll!N43="","",VLOOKUP(Protokoll!N43,(INDIRECT(CONCATENATE($B43,"!Q2:S22"))),3,1))</f>
        <v/>
      </c>
      <c r="O43" s="20" t="str">
        <f ca="1">IF(Protokoll!O43="","",VLOOKUP(Protokoll!O43,(INDIRECT(CONCATENATE($B43,"!G2:O22"))),9,1))</f>
        <v/>
      </c>
      <c r="P43" s="20" t="str">
        <f ca="1">IF(Protokoll!P43="","",VLOOKUP(Protokoll!P43,(INDIRECT(CONCATENATE($B43,"!H2:O22"))),8,1))</f>
        <v/>
      </c>
      <c r="Q43" s="20" t="str">
        <f ca="1">IF(Protokoll!Q43="","",VLOOKUP(Protokoll!Q43,(INDIRECT(CONCATENATE($B43,"!I2:O22"))),7,1))</f>
        <v/>
      </c>
      <c r="R43" s="20" t="str">
        <f ca="1">IF(Protokoll!R43="","",VLOOKUP(Protokoll!R43,(INDIRECT(CONCATENATE($B43,"!J2:O22"))),6,1))</f>
        <v/>
      </c>
      <c r="S43" s="20" t="str">
        <f ca="1">IF(Protokoll!S43="","",VLOOKUP(Protokoll!S43,(INDIRECT(CONCATENATE($B43,"!K2:O22"))),5,1))</f>
        <v/>
      </c>
      <c r="T43" s="20" t="str">
        <f ca="1">IF(Protokoll!T43="","",VLOOKUP(Protokoll!T43,(INDIRECT(CONCATENATE($B43,"!R2:S22"))),2,1))</f>
        <v/>
      </c>
      <c r="U43" s="20" t="str">
        <f ca="1">IF(Protokoll!U43="","",VLOOKUP(Protokoll!U43,(INDIRECT(CONCATENATE($B43,"!M2:O22"))),3,1))</f>
        <v/>
      </c>
      <c r="V43" s="20" t="str">
        <f ca="1">IF(Protokoll!V43="","",VLOOKUP(Protokoll!V43,(INDIRECT(CONCATENATE($B43,"!N2:O22"))),2,1))</f>
        <v/>
      </c>
      <c r="W43" s="83" t="str">
        <f>IF(Protokoll!W43="","",Protokoll!W43)</f>
        <v/>
      </c>
      <c r="X43" s="85" t="str">
        <f t="shared" ca="1" si="31"/>
        <v/>
      </c>
      <c r="AB43" t="str">
        <f t="shared" ca="1" si="32"/>
        <v/>
      </c>
      <c r="AC43" t="str">
        <f t="shared" ca="1" si="33"/>
        <v/>
      </c>
      <c r="AD43" t="str">
        <f t="shared" ca="1" si="34"/>
        <v/>
      </c>
      <c r="AE43" t="str">
        <f t="shared" ca="1" si="35"/>
        <v/>
      </c>
      <c r="AF43" t="str">
        <f t="shared" ca="1" si="36"/>
        <v/>
      </c>
      <c r="AG43" t="str">
        <f t="shared" ca="1" si="37"/>
        <v/>
      </c>
      <c r="AH43" t="str">
        <f t="shared" ca="1" si="38"/>
        <v/>
      </c>
      <c r="AI43" t="str">
        <f t="shared" ca="1" si="39"/>
        <v/>
      </c>
      <c r="AJ43" t="str">
        <f t="shared" ca="1" si="40"/>
        <v/>
      </c>
      <c r="AL43" t="str">
        <f t="shared" ca="1" si="41"/>
        <v/>
      </c>
      <c r="AM43" t="str">
        <f t="shared" ca="1" si="42"/>
        <v/>
      </c>
      <c r="AN43" t="str">
        <f t="shared" ca="1" si="43"/>
        <v/>
      </c>
      <c r="AO43" t="str">
        <f t="shared" ca="1" si="44"/>
        <v/>
      </c>
      <c r="AP43" t="str">
        <f t="shared" ca="1" si="45"/>
        <v/>
      </c>
      <c r="AQ43" t="str">
        <f t="shared" ca="1" si="46"/>
        <v/>
      </c>
      <c r="AR43" t="str">
        <f t="shared" ca="1" si="47"/>
        <v/>
      </c>
      <c r="AS43" t="str">
        <f t="shared" ca="1" si="48"/>
        <v/>
      </c>
      <c r="AT43" t="str">
        <f t="shared" ca="1" si="49"/>
        <v/>
      </c>
    </row>
    <row r="44" spans="1:46" x14ac:dyDescent="0.3">
      <c r="A44" s="15">
        <v>42</v>
      </c>
      <c r="B44" s="16" t="str">
        <f t="shared" si="50"/>
        <v/>
      </c>
      <c r="C44" s="18" t="str">
        <f>IF(Protokoll!C44="","",Protokoll!C44)</f>
        <v/>
      </c>
      <c r="D44" s="18" t="str">
        <f>IF(Protokoll!D44="","",Protokoll!D44)</f>
        <v/>
      </c>
      <c r="E44" s="18" t="str">
        <f>IF(Protokoll!E44="","",Protokoll!E44)</f>
        <v/>
      </c>
      <c r="F44" s="18" t="str">
        <f>IF(Protokoll!F44="","",Protokoll!F44)</f>
        <v/>
      </c>
      <c r="G44" s="86" t="str">
        <f>IF(Protokoll!G44="","",Protokoll!G44)</f>
        <v/>
      </c>
      <c r="H44" s="18" t="str">
        <f>IF(Protokoll!H44="","",Protokoll!H44)</f>
        <v/>
      </c>
      <c r="I44" s="18" t="str">
        <f>IF(Protokoll!I44="","",Protokoll!I44)</f>
        <v/>
      </c>
      <c r="J44" s="79" t="str">
        <f>IF(Protokoll!J44="","",Protokoll!J44)</f>
        <v/>
      </c>
      <c r="K44" s="18" t="str">
        <f>IF(Protokoll!K44="","",Protokoll!K44)</f>
        <v/>
      </c>
      <c r="L44" s="18" t="str">
        <f>IF(Protokoll!L44="","",Protokoll!L44)</f>
        <v/>
      </c>
      <c r="M44" s="80" t="str">
        <f>IF(Protokoll!M44="","",Protokoll!M44)</f>
        <v/>
      </c>
      <c r="N44" s="18" t="str">
        <f ca="1">IF(Protokoll!N44="","",VLOOKUP(Protokoll!N44,(INDIRECT(CONCATENATE($B44,"!Q2:S22"))),3,1))</f>
        <v/>
      </c>
      <c r="O44" s="18" t="str">
        <f ca="1">IF(Protokoll!O44="","",VLOOKUP(Protokoll!O44,(INDIRECT(CONCATENATE($B44,"!G2:O22"))),9,1))</f>
        <v/>
      </c>
      <c r="P44" s="18" t="str">
        <f ca="1">IF(Protokoll!P44="","",VLOOKUP(Protokoll!P44,(INDIRECT(CONCATENATE($B44,"!H2:O22"))),8,1))</f>
        <v/>
      </c>
      <c r="Q44" s="18" t="str">
        <f ca="1">IF(Protokoll!Q44="","",VLOOKUP(Protokoll!Q44,(INDIRECT(CONCATENATE($B44,"!I2:O22"))),7,1))</f>
        <v/>
      </c>
      <c r="R44" s="18" t="str">
        <f ca="1">IF(Protokoll!R44="","",VLOOKUP(Protokoll!R44,(INDIRECT(CONCATENATE($B44,"!J2:O22"))),6,1))</f>
        <v/>
      </c>
      <c r="S44" s="18" t="str">
        <f ca="1">IF(Protokoll!S44="","",VLOOKUP(Protokoll!S44,(INDIRECT(CONCATENATE($B44,"!K2:O22"))),5,1))</f>
        <v/>
      </c>
      <c r="T44" s="18" t="str">
        <f ca="1">IF(Protokoll!T44="","",VLOOKUP(Protokoll!T44,(INDIRECT(CONCATENATE($B44,"!R2:S22"))),2,1))</f>
        <v/>
      </c>
      <c r="U44" s="18" t="str">
        <f ca="1">IF(Protokoll!U44="","",VLOOKUP(Protokoll!U44,(INDIRECT(CONCATENATE($B44,"!M2:O22"))),3,1))</f>
        <v/>
      </c>
      <c r="V44" s="18" t="str">
        <f ca="1">IF(Protokoll!V44="","",VLOOKUP(Protokoll!V44,(INDIRECT(CONCATENATE($B44,"!N2:O22"))),2,1))</f>
        <v/>
      </c>
      <c r="W44" s="79" t="str">
        <f>IF(Protokoll!W44="","",Protokoll!W44)</f>
        <v/>
      </c>
      <c r="X44" s="81" t="str">
        <f t="shared" ca="1" si="31"/>
        <v/>
      </c>
      <c r="AB44" t="str">
        <f t="shared" ca="1" si="32"/>
        <v/>
      </c>
      <c r="AC44" t="str">
        <f t="shared" ca="1" si="33"/>
        <v/>
      </c>
      <c r="AD44" t="str">
        <f t="shared" ca="1" si="34"/>
        <v/>
      </c>
      <c r="AE44" t="str">
        <f t="shared" ca="1" si="35"/>
        <v/>
      </c>
      <c r="AF44" t="str">
        <f t="shared" ca="1" si="36"/>
        <v/>
      </c>
      <c r="AG44" t="str">
        <f t="shared" ca="1" si="37"/>
        <v/>
      </c>
      <c r="AH44" t="str">
        <f t="shared" ca="1" si="38"/>
        <v/>
      </c>
      <c r="AI44" t="str">
        <f t="shared" ca="1" si="39"/>
        <v/>
      </c>
      <c r="AJ44" t="str">
        <f t="shared" ca="1" si="40"/>
        <v/>
      </c>
      <c r="AL44" t="str">
        <f t="shared" ca="1" si="41"/>
        <v/>
      </c>
      <c r="AM44" t="str">
        <f t="shared" ca="1" si="42"/>
        <v/>
      </c>
      <c r="AN44" t="str">
        <f t="shared" ca="1" si="43"/>
        <v/>
      </c>
      <c r="AO44" t="str">
        <f t="shared" ca="1" si="44"/>
        <v/>
      </c>
      <c r="AP44" t="str">
        <f t="shared" ca="1" si="45"/>
        <v/>
      </c>
      <c r="AQ44" t="str">
        <f t="shared" ca="1" si="46"/>
        <v/>
      </c>
      <c r="AR44" t="str">
        <f t="shared" ca="1" si="47"/>
        <v/>
      </c>
      <c r="AS44" t="str">
        <f t="shared" ca="1" si="48"/>
        <v/>
      </c>
      <c r="AT44" t="str">
        <f t="shared" ca="1" si="49"/>
        <v/>
      </c>
    </row>
    <row r="45" spans="1:46" x14ac:dyDescent="0.3">
      <c r="A45" s="2">
        <v>43</v>
      </c>
      <c r="B45" s="19" t="str">
        <f t="shared" si="50"/>
        <v/>
      </c>
      <c r="C45" s="20" t="str">
        <f>IF(Protokoll!C45="","",Protokoll!C45)</f>
        <v/>
      </c>
      <c r="D45" s="20" t="str">
        <f>IF(Protokoll!D45="","",Protokoll!D45)</f>
        <v/>
      </c>
      <c r="E45" s="20" t="str">
        <f>IF(Protokoll!E45="","",Protokoll!E45)</f>
        <v/>
      </c>
      <c r="F45" s="20" t="str">
        <f>IF(Protokoll!F45="","",Protokoll!F45)</f>
        <v/>
      </c>
      <c r="G45" s="82" t="str">
        <f>IF(Protokoll!G45="","",Protokoll!G45)</f>
        <v/>
      </c>
      <c r="H45" s="20" t="str">
        <f>IF(Protokoll!H45="","",Protokoll!H45)</f>
        <v/>
      </c>
      <c r="I45" s="20" t="str">
        <f>IF(Protokoll!I45="","",Protokoll!I45)</f>
        <v/>
      </c>
      <c r="J45" s="83" t="str">
        <f>IF(Protokoll!J45="","",Protokoll!J45)</f>
        <v/>
      </c>
      <c r="K45" s="20" t="str">
        <f>IF(Protokoll!K45="","",Protokoll!K45)</f>
        <v/>
      </c>
      <c r="L45" s="20" t="str">
        <f>IF(Protokoll!L45="","",Protokoll!L45)</f>
        <v/>
      </c>
      <c r="M45" s="84" t="str">
        <f>IF(Protokoll!M45="","",Protokoll!M45)</f>
        <v/>
      </c>
      <c r="N45" s="20" t="str">
        <f ca="1">IF(Protokoll!N45="","",VLOOKUP(Protokoll!N45,(INDIRECT(CONCATENATE($B45,"!Q2:S22"))),3,1))</f>
        <v/>
      </c>
      <c r="O45" s="20" t="str">
        <f ca="1">IF(Protokoll!O45="","",VLOOKUP(Protokoll!O45,(INDIRECT(CONCATENATE($B45,"!G2:O22"))),9,1))</f>
        <v/>
      </c>
      <c r="P45" s="20" t="str">
        <f ca="1">IF(Protokoll!P45="","",VLOOKUP(Protokoll!P45,(INDIRECT(CONCATENATE($B45,"!H2:O22"))),8,1))</f>
        <v/>
      </c>
      <c r="Q45" s="20" t="str">
        <f ca="1">IF(Protokoll!Q45="","",VLOOKUP(Protokoll!Q45,(INDIRECT(CONCATENATE($B45,"!I2:O22"))),7,1))</f>
        <v/>
      </c>
      <c r="R45" s="20" t="str">
        <f ca="1">IF(Protokoll!R45="","",VLOOKUP(Protokoll!R45,(INDIRECT(CONCATENATE($B45,"!J2:O22"))),6,1))</f>
        <v/>
      </c>
      <c r="S45" s="20" t="str">
        <f ca="1">IF(Protokoll!S45="","",VLOOKUP(Protokoll!S45,(INDIRECT(CONCATENATE($B45,"!K2:O22"))),5,1))</f>
        <v/>
      </c>
      <c r="T45" s="20" t="str">
        <f ca="1">IF(Protokoll!T45="","",VLOOKUP(Protokoll!T45,(INDIRECT(CONCATENATE($B45,"!R2:S22"))),2,1))</f>
        <v/>
      </c>
      <c r="U45" s="20" t="str">
        <f ca="1">IF(Protokoll!U45="","",VLOOKUP(Protokoll!U45,(INDIRECT(CONCATENATE($B45,"!M2:O22"))),3,1))</f>
        <v/>
      </c>
      <c r="V45" s="20" t="str">
        <f ca="1">IF(Protokoll!V45="","",VLOOKUP(Protokoll!V45,(INDIRECT(CONCATENATE($B45,"!N2:O22"))),2,1))</f>
        <v/>
      </c>
      <c r="W45" s="83" t="str">
        <f>IF(Protokoll!W45="","",Protokoll!W45)</f>
        <v/>
      </c>
      <c r="X45" s="85" t="str">
        <f t="shared" ca="1" si="31"/>
        <v/>
      </c>
      <c r="AB45" t="str">
        <f t="shared" ca="1" si="32"/>
        <v/>
      </c>
      <c r="AC45" t="str">
        <f t="shared" ca="1" si="33"/>
        <v/>
      </c>
      <c r="AD45" t="str">
        <f t="shared" ca="1" si="34"/>
        <v/>
      </c>
      <c r="AE45" t="str">
        <f t="shared" ca="1" si="35"/>
        <v/>
      </c>
      <c r="AF45" t="str">
        <f t="shared" ca="1" si="36"/>
        <v/>
      </c>
      <c r="AG45" t="str">
        <f t="shared" ca="1" si="37"/>
        <v/>
      </c>
      <c r="AH45" t="str">
        <f t="shared" ca="1" si="38"/>
        <v/>
      </c>
      <c r="AI45" t="str">
        <f t="shared" ca="1" si="39"/>
        <v/>
      </c>
      <c r="AJ45" t="str">
        <f t="shared" ca="1" si="40"/>
        <v/>
      </c>
      <c r="AL45" t="str">
        <f t="shared" ca="1" si="41"/>
        <v/>
      </c>
      <c r="AM45" t="str">
        <f t="shared" ca="1" si="42"/>
        <v/>
      </c>
      <c r="AN45" t="str">
        <f t="shared" ca="1" si="43"/>
        <v/>
      </c>
      <c r="AO45" t="str">
        <f t="shared" ca="1" si="44"/>
        <v/>
      </c>
      <c r="AP45" t="str">
        <f t="shared" ca="1" si="45"/>
        <v/>
      </c>
      <c r="AQ45" t="str">
        <f t="shared" ca="1" si="46"/>
        <v/>
      </c>
      <c r="AR45" t="str">
        <f t="shared" ca="1" si="47"/>
        <v/>
      </c>
      <c r="AS45" t="str">
        <f t="shared" ca="1" si="48"/>
        <v/>
      </c>
      <c r="AT45" t="str">
        <f t="shared" ca="1" si="49"/>
        <v/>
      </c>
    </row>
    <row r="46" spans="1:46" x14ac:dyDescent="0.3">
      <c r="A46" s="15">
        <v>44</v>
      </c>
      <c r="B46" s="16" t="str">
        <f t="shared" si="50"/>
        <v/>
      </c>
      <c r="C46" s="18" t="str">
        <f>IF(Protokoll!C46="","",Protokoll!C46)</f>
        <v/>
      </c>
      <c r="D46" s="18" t="str">
        <f>IF(Protokoll!D46="","",Protokoll!D46)</f>
        <v/>
      </c>
      <c r="E46" s="18" t="str">
        <f>IF(Protokoll!E46="","",Protokoll!E46)</f>
        <v/>
      </c>
      <c r="F46" s="18" t="str">
        <f>IF(Protokoll!F46="","",Protokoll!F46)</f>
        <v/>
      </c>
      <c r="G46" s="86" t="str">
        <f>IF(Protokoll!G46="","",Protokoll!G46)</f>
        <v/>
      </c>
      <c r="H46" s="18" t="str">
        <f>IF(Protokoll!H46="","",Protokoll!H46)</f>
        <v/>
      </c>
      <c r="I46" s="18" t="str">
        <f>IF(Protokoll!I46="","",Protokoll!I46)</f>
        <v/>
      </c>
      <c r="J46" s="79" t="str">
        <f>IF(Protokoll!J46="","",Protokoll!J46)</f>
        <v/>
      </c>
      <c r="K46" s="18" t="str">
        <f>IF(Protokoll!K46="","",Protokoll!K46)</f>
        <v/>
      </c>
      <c r="L46" s="18" t="str">
        <f>IF(Protokoll!L46="","",Protokoll!L46)</f>
        <v/>
      </c>
      <c r="M46" s="80" t="str">
        <f>IF(Protokoll!M46="","",Protokoll!M46)</f>
        <v/>
      </c>
      <c r="N46" s="18" t="str">
        <f ca="1">IF(Protokoll!N46="","",VLOOKUP(Protokoll!N46,(INDIRECT(CONCATENATE($B46,"!Q2:S22"))),3,1))</f>
        <v/>
      </c>
      <c r="O46" s="18" t="str">
        <f ca="1">IF(Protokoll!O46="","",VLOOKUP(Protokoll!O46,(INDIRECT(CONCATENATE($B46,"!G2:O22"))),9,1))</f>
        <v/>
      </c>
      <c r="P46" s="18" t="str">
        <f ca="1">IF(Protokoll!P46="","",VLOOKUP(Protokoll!P46,(INDIRECT(CONCATENATE($B46,"!H2:O22"))),8,1))</f>
        <v/>
      </c>
      <c r="Q46" s="18" t="str">
        <f ca="1">IF(Protokoll!Q46="","",VLOOKUP(Protokoll!Q46,(INDIRECT(CONCATENATE($B46,"!I2:O22"))),7,1))</f>
        <v/>
      </c>
      <c r="R46" s="18" t="str">
        <f ca="1">IF(Protokoll!R46="","",VLOOKUP(Protokoll!R46,(INDIRECT(CONCATENATE($B46,"!J2:O22"))),6,1))</f>
        <v/>
      </c>
      <c r="S46" s="18" t="str">
        <f ca="1">IF(Protokoll!S46="","",VLOOKUP(Protokoll!S46,(INDIRECT(CONCATENATE($B46,"!K2:O22"))),5,1))</f>
        <v/>
      </c>
      <c r="T46" s="18" t="str">
        <f ca="1">IF(Protokoll!T46="","",VLOOKUP(Protokoll!T46,(INDIRECT(CONCATENATE($B46,"!R2:S22"))),2,1))</f>
        <v/>
      </c>
      <c r="U46" s="18" t="str">
        <f ca="1">IF(Protokoll!U46="","",VLOOKUP(Protokoll!U46,(INDIRECT(CONCATENATE($B46,"!M2:O22"))),3,1))</f>
        <v/>
      </c>
      <c r="V46" s="18" t="str">
        <f ca="1">IF(Protokoll!V46="","",VLOOKUP(Protokoll!V46,(INDIRECT(CONCATENATE($B46,"!N2:O22"))),2,1))</f>
        <v/>
      </c>
      <c r="W46" s="79" t="str">
        <f>IF(Protokoll!W46="","",Protokoll!W46)</f>
        <v/>
      </c>
      <c r="X46" s="81" t="str">
        <f t="shared" ca="1" si="31"/>
        <v/>
      </c>
      <c r="AB46" t="str">
        <f t="shared" ca="1" si="32"/>
        <v/>
      </c>
      <c r="AC46" t="str">
        <f t="shared" ca="1" si="33"/>
        <v/>
      </c>
      <c r="AD46" t="str">
        <f t="shared" ca="1" si="34"/>
        <v/>
      </c>
      <c r="AE46" t="str">
        <f t="shared" ca="1" si="35"/>
        <v/>
      </c>
      <c r="AF46" t="str">
        <f t="shared" ca="1" si="36"/>
        <v/>
      </c>
      <c r="AG46" t="str">
        <f t="shared" ca="1" si="37"/>
        <v/>
      </c>
      <c r="AH46" t="str">
        <f t="shared" ca="1" si="38"/>
        <v/>
      </c>
      <c r="AI46" t="str">
        <f t="shared" ca="1" si="39"/>
        <v/>
      </c>
      <c r="AJ46" t="str">
        <f t="shared" ca="1" si="40"/>
        <v/>
      </c>
      <c r="AL46" t="str">
        <f t="shared" ca="1" si="41"/>
        <v/>
      </c>
      <c r="AM46" t="str">
        <f t="shared" ca="1" si="42"/>
        <v/>
      </c>
      <c r="AN46" t="str">
        <f t="shared" ca="1" si="43"/>
        <v/>
      </c>
      <c r="AO46" t="str">
        <f t="shared" ca="1" si="44"/>
        <v/>
      </c>
      <c r="AP46" t="str">
        <f t="shared" ca="1" si="45"/>
        <v/>
      </c>
      <c r="AQ46" t="str">
        <f t="shared" ca="1" si="46"/>
        <v/>
      </c>
      <c r="AR46" t="str">
        <f t="shared" ca="1" si="47"/>
        <v/>
      </c>
      <c r="AS46" t="str">
        <f t="shared" ca="1" si="48"/>
        <v/>
      </c>
      <c r="AT46" t="str">
        <f t="shared" ca="1" si="49"/>
        <v/>
      </c>
    </row>
    <row r="47" spans="1:46" x14ac:dyDescent="0.3">
      <c r="A47" s="2">
        <v>45</v>
      </c>
      <c r="B47" s="19" t="str">
        <f t="shared" si="50"/>
        <v/>
      </c>
      <c r="C47" s="20" t="str">
        <f>IF(Protokoll!C47="","",Protokoll!C47)</f>
        <v/>
      </c>
      <c r="D47" s="20" t="str">
        <f>IF(Protokoll!D47="","",Protokoll!D47)</f>
        <v/>
      </c>
      <c r="E47" s="20" t="str">
        <f>IF(Protokoll!E47="","",Protokoll!E47)</f>
        <v/>
      </c>
      <c r="F47" s="20" t="str">
        <f>IF(Protokoll!F47="","",Protokoll!F47)</f>
        <v/>
      </c>
      <c r="G47" s="82" t="str">
        <f>IF(Protokoll!G47="","",Protokoll!G47)</f>
        <v/>
      </c>
      <c r="H47" s="20" t="str">
        <f>IF(Protokoll!H47="","",Protokoll!H47)</f>
        <v/>
      </c>
      <c r="I47" s="20" t="str">
        <f>IF(Protokoll!I47="","",Protokoll!I47)</f>
        <v/>
      </c>
      <c r="J47" s="83" t="str">
        <f>IF(Protokoll!J47="","",Protokoll!J47)</f>
        <v/>
      </c>
      <c r="K47" s="20" t="str">
        <f>IF(Protokoll!K47="","",Protokoll!K47)</f>
        <v/>
      </c>
      <c r="L47" s="20" t="str">
        <f>IF(Protokoll!L47="","",Protokoll!L47)</f>
        <v/>
      </c>
      <c r="M47" s="84" t="str">
        <f>IF(Protokoll!M47="","",Protokoll!M47)</f>
        <v/>
      </c>
      <c r="N47" s="20" t="str">
        <f ca="1">IF(Protokoll!N47="","",VLOOKUP(Protokoll!N47,(INDIRECT(CONCATENATE($B47,"!Q2:S22"))),3,1))</f>
        <v/>
      </c>
      <c r="O47" s="20" t="str">
        <f ca="1">IF(Protokoll!O47="","",VLOOKUP(Protokoll!O47,(INDIRECT(CONCATENATE($B47,"!G2:O22"))),9,1))</f>
        <v/>
      </c>
      <c r="P47" s="20" t="str">
        <f ca="1">IF(Protokoll!P47="","",VLOOKUP(Protokoll!P47,(INDIRECT(CONCATENATE($B47,"!H2:O22"))),8,1))</f>
        <v/>
      </c>
      <c r="Q47" s="20" t="str">
        <f ca="1">IF(Protokoll!Q47="","",VLOOKUP(Protokoll!Q47,(INDIRECT(CONCATENATE($B47,"!I2:O22"))),7,1))</f>
        <v/>
      </c>
      <c r="R47" s="20" t="str">
        <f ca="1">IF(Protokoll!R47="","",VLOOKUP(Protokoll!R47,(INDIRECT(CONCATENATE($B47,"!J2:O22"))),6,1))</f>
        <v/>
      </c>
      <c r="S47" s="20" t="str">
        <f ca="1">IF(Protokoll!S47="","",VLOOKUP(Protokoll!S47,(INDIRECT(CONCATENATE($B47,"!K2:O22"))),5,1))</f>
        <v/>
      </c>
      <c r="T47" s="20" t="str">
        <f ca="1">IF(Protokoll!T47="","",VLOOKUP(Protokoll!T47,(INDIRECT(CONCATENATE($B47,"!R2:S22"))),2,1))</f>
        <v/>
      </c>
      <c r="U47" s="20" t="str">
        <f ca="1">IF(Protokoll!U47="","",VLOOKUP(Protokoll!U47,(INDIRECT(CONCATENATE($B47,"!M2:O22"))),3,1))</f>
        <v/>
      </c>
      <c r="V47" s="20" t="str">
        <f ca="1">IF(Protokoll!V47="","",VLOOKUP(Protokoll!V47,(INDIRECT(CONCATENATE($B47,"!N2:O22"))),2,1))</f>
        <v/>
      </c>
      <c r="W47" s="83" t="str">
        <f>IF(Protokoll!W47="","",Protokoll!W47)</f>
        <v/>
      </c>
      <c r="X47" s="85" t="str">
        <f t="shared" ca="1" si="31"/>
        <v/>
      </c>
      <c r="AB47" t="str">
        <f t="shared" ca="1" si="32"/>
        <v/>
      </c>
      <c r="AC47" t="str">
        <f t="shared" ca="1" si="33"/>
        <v/>
      </c>
      <c r="AD47" t="str">
        <f t="shared" ca="1" si="34"/>
        <v/>
      </c>
      <c r="AE47" t="str">
        <f t="shared" ca="1" si="35"/>
        <v/>
      </c>
      <c r="AF47" t="str">
        <f t="shared" ca="1" si="36"/>
        <v/>
      </c>
      <c r="AG47" t="str">
        <f t="shared" ca="1" si="37"/>
        <v/>
      </c>
      <c r="AH47" t="str">
        <f t="shared" ca="1" si="38"/>
        <v/>
      </c>
      <c r="AI47" t="str">
        <f t="shared" ca="1" si="39"/>
        <v/>
      </c>
      <c r="AJ47" t="str">
        <f t="shared" ca="1" si="40"/>
        <v/>
      </c>
      <c r="AL47" t="str">
        <f t="shared" ca="1" si="41"/>
        <v/>
      </c>
      <c r="AM47" t="str">
        <f t="shared" ca="1" si="42"/>
        <v/>
      </c>
      <c r="AN47" t="str">
        <f t="shared" ca="1" si="43"/>
        <v/>
      </c>
      <c r="AO47" t="str">
        <f t="shared" ca="1" si="44"/>
        <v/>
      </c>
      <c r="AP47" t="str">
        <f t="shared" ca="1" si="45"/>
        <v/>
      </c>
      <c r="AQ47" t="str">
        <f t="shared" ca="1" si="46"/>
        <v/>
      </c>
      <c r="AR47" t="str">
        <f t="shared" ca="1" si="47"/>
        <v/>
      </c>
      <c r="AS47" t="str">
        <f t="shared" ca="1" si="48"/>
        <v/>
      </c>
      <c r="AT47" t="str">
        <f t="shared" ca="1" si="49"/>
        <v/>
      </c>
    </row>
    <row r="48" spans="1:46" x14ac:dyDescent="0.3">
      <c r="A48" s="15">
        <v>46</v>
      </c>
      <c r="B48" s="16" t="str">
        <f t="shared" si="50"/>
        <v/>
      </c>
      <c r="C48" s="18" t="str">
        <f>IF(Protokoll!C48="","",Protokoll!C48)</f>
        <v/>
      </c>
      <c r="D48" s="18" t="str">
        <f>IF(Protokoll!D48="","",Protokoll!D48)</f>
        <v/>
      </c>
      <c r="E48" s="18" t="str">
        <f>IF(Protokoll!E48="","",Protokoll!E48)</f>
        <v/>
      </c>
      <c r="F48" s="18" t="str">
        <f>IF(Protokoll!F48="","",Protokoll!F48)</f>
        <v/>
      </c>
      <c r="G48" s="86" t="str">
        <f>IF(Protokoll!G48="","",Protokoll!G48)</f>
        <v/>
      </c>
      <c r="H48" s="18" t="str">
        <f>IF(Protokoll!H48="","",Protokoll!H48)</f>
        <v/>
      </c>
      <c r="I48" s="18" t="str">
        <f>IF(Protokoll!I48="","",Protokoll!I48)</f>
        <v/>
      </c>
      <c r="J48" s="79" t="str">
        <f>IF(Protokoll!J48="","",Protokoll!J48)</f>
        <v/>
      </c>
      <c r="K48" s="18" t="str">
        <f>IF(Protokoll!K48="","",Protokoll!K48)</f>
        <v/>
      </c>
      <c r="L48" s="18" t="str">
        <f>IF(Protokoll!L48="","",Protokoll!L48)</f>
        <v/>
      </c>
      <c r="M48" s="80" t="str">
        <f>IF(Protokoll!M48="","",Protokoll!M48)</f>
        <v/>
      </c>
      <c r="N48" s="18" t="str">
        <f ca="1">IF(Protokoll!N48="","",VLOOKUP(Protokoll!N48,(INDIRECT(CONCATENATE($B48,"!Q2:S22"))),3,1))</f>
        <v/>
      </c>
      <c r="O48" s="18" t="str">
        <f ca="1">IF(Protokoll!O48="","",VLOOKUP(Protokoll!O48,(INDIRECT(CONCATENATE($B48,"!G2:O22"))),9,1))</f>
        <v/>
      </c>
      <c r="P48" s="18" t="str">
        <f ca="1">IF(Protokoll!P48="","",VLOOKUP(Protokoll!P48,(INDIRECT(CONCATENATE($B48,"!H2:O22"))),8,1))</f>
        <v/>
      </c>
      <c r="Q48" s="18" t="str">
        <f ca="1">IF(Protokoll!Q48="","",VLOOKUP(Protokoll!Q48,(INDIRECT(CONCATENATE($B48,"!I2:O22"))),7,1))</f>
        <v/>
      </c>
      <c r="R48" s="18" t="str">
        <f ca="1">IF(Protokoll!R48="","",VLOOKUP(Protokoll!R48,(INDIRECT(CONCATENATE($B48,"!J2:O22"))),6,1))</f>
        <v/>
      </c>
      <c r="S48" s="18" t="str">
        <f ca="1">IF(Protokoll!S48="","",VLOOKUP(Protokoll!S48,(INDIRECT(CONCATENATE($B48,"!K2:O22"))),5,1))</f>
        <v/>
      </c>
      <c r="T48" s="18" t="str">
        <f ca="1">IF(Protokoll!T48="","",VLOOKUP(Protokoll!T48,(INDIRECT(CONCATENATE($B48,"!R2:S22"))),2,1))</f>
        <v/>
      </c>
      <c r="U48" s="18" t="str">
        <f ca="1">IF(Protokoll!U48="","",VLOOKUP(Protokoll!U48,(INDIRECT(CONCATENATE($B48,"!M2:O22"))),3,1))</f>
        <v/>
      </c>
      <c r="V48" s="18" t="str">
        <f ca="1">IF(Protokoll!V48="","",VLOOKUP(Protokoll!V48,(INDIRECT(CONCATENATE($B48,"!N2:O22"))),2,1))</f>
        <v/>
      </c>
      <c r="W48" s="79" t="str">
        <f>IF(Protokoll!W48="","",Protokoll!W48)</f>
        <v/>
      </c>
      <c r="X48" s="81" t="str">
        <f t="shared" ca="1" si="31"/>
        <v/>
      </c>
      <c r="AB48" t="str">
        <f t="shared" ca="1" si="32"/>
        <v/>
      </c>
      <c r="AC48" t="str">
        <f t="shared" ca="1" si="33"/>
        <v/>
      </c>
      <c r="AD48" t="str">
        <f t="shared" ca="1" si="34"/>
        <v/>
      </c>
      <c r="AE48" t="str">
        <f t="shared" ca="1" si="35"/>
        <v/>
      </c>
      <c r="AF48" t="str">
        <f t="shared" ca="1" si="36"/>
        <v/>
      </c>
      <c r="AG48" t="str">
        <f t="shared" ca="1" si="37"/>
        <v/>
      </c>
      <c r="AH48" t="str">
        <f t="shared" ca="1" si="38"/>
        <v/>
      </c>
      <c r="AI48" t="str">
        <f t="shared" ca="1" si="39"/>
        <v/>
      </c>
      <c r="AJ48" t="str">
        <f t="shared" ca="1" si="40"/>
        <v/>
      </c>
      <c r="AL48" t="str">
        <f t="shared" ca="1" si="41"/>
        <v/>
      </c>
      <c r="AM48" t="str">
        <f t="shared" ca="1" si="42"/>
        <v/>
      </c>
      <c r="AN48" t="str">
        <f t="shared" ca="1" si="43"/>
        <v/>
      </c>
      <c r="AO48" t="str">
        <f t="shared" ca="1" si="44"/>
        <v/>
      </c>
      <c r="AP48" t="str">
        <f t="shared" ca="1" si="45"/>
        <v/>
      </c>
      <c r="AQ48" t="str">
        <f t="shared" ca="1" si="46"/>
        <v/>
      </c>
      <c r="AR48" t="str">
        <f t="shared" ca="1" si="47"/>
        <v/>
      </c>
      <c r="AS48" t="str">
        <f t="shared" ca="1" si="48"/>
        <v/>
      </c>
      <c r="AT48" t="str">
        <f t="shared" ca="1" si="49"/>
        <v/>
      </c>
    </row>
    <row r="49" spans="1:46" x14ac:dyDescent="0.3">
      <c r="A49" s="2">
        <v>47</v>
      </c>
      <c r="B49" s="19" t="str">
        <f t="shared" si="50"/>
        <v/>
      </c>
      <c r="C49" s="20" t="str">
        <f>IF(Protokoll!C49="","",Protokoll!C49)</f>
        <v/>
      </c>
      <c r="D49" s="20" t="str">
        <f>IF(Protokoll!D49="","",Protokoll!D49)</f>
        <v/>
      </c>
      <c r="E49" s="20" t="str">
        <f>IF(Protokoll!E49="","",Protokoll!E49)</f>
        <v/>
      </c>
      <c r="F49" s="20" t="str">
        <f>IF(Protokoll!F49="","",Protokoll!F49)</f>
        <v/>
      </c>
      <c r="G49" s="82" t="str">
        <f>IF(Protokoll!G49="","",Protokoll!G49)</f>
        <v/>
      </c>
      <c r="H49" s="20" t="str">
        <f>IF(Protokoll!H49="","",Protokoll!H49)</f>
        <v/>
      </c>
      <c r="I49" s="20" t="str">
        <f>IF(Protokoll!I49="","",Protokoll!I49)</f>
        <v/>
      </c>
      <c r="J49" s="83" t="str">
        <f>IF(Protokoll!J49="","",Protokoll!J49)</f>
        <v/>
      </c>
      <c r="K49" s="20" t="str">
        <f>IF(Protokoll!K49="","",Protokoll!K49)</f>
        <v/>
      </c>
      <c r="L49" s="20" t="str">
        <f>IF(Protokoll!L49="","",Protokoll!L49)</f>
        <v/>
      </c>
      <c r="M49" s="84" t="str">
        <f>IF(Protokoll!M49="","",Protokoll!M49)</f>
        <v/>
      </c>
      <c r="N49" s="20" t="str">
        <f ca="1">IF(Protokoll!N49="","",VLOOKUP(Protokoll!N49,(INDIRECT(CONCATENATE($B49,"!Q2:S22"))),3,1))</f>
        <v/>
      </c>
      <c r="O49" s="20" t="str">
        <f ca="1">IF(Protokoll!O49="","",VLOOKUP(Protokoll!O49,(INDIRECT(CONCATENATE($B49,"!G2:O22"))),9,1))</f>
        <v/>
      </c>
      <c r="P49" s="20" t="str">
        <f ca="1">IF(Protokoll!P49="","",VLOOKUP(Protokoll!P49,(INDIRECT(CONCATENATE($B49,"!H2:O22"))),8,1))</f>
        <v/>
      </c>
      <c r="Q49" s="20" t="str">
        <f ca="1">IF(Protokoll!Q49="","",VLOOKUP(Protokoll!Q49,(INDIRECT(CONCATENATE($B49,"!I2:O22"))),7,1))</f>
        <v/>
      </c>
      <c r="R49" s="20" t="str">
        <f ca="1">IF(Protokoll!R49="","",VLOOKUP(Protokoll!R49,(INDIRECT(CONCATENATE($B49,"!J2:O22"))),6,1))</f>
        <v/>
      </c>
      <c r="S49" s="20" t="str">
        <f ca="1">IF(Protokoll!S49="","",VLOOKUP(Protokoll!S49,(INDIRECT(CONCATENATE($B49,"!K2:O22"))),5,1))</f>
        <v/>
      </c>
      <c r="T49" s="20" t="str">
        <f ca="1">IF(Protokoll!T49="","",VLOOKUP(Protokoll!T49,(INDIRECT(CONCATENATE($B49,"!R2:S22"))),2,1))</f>
        <v/>
      </c>
      <c r="U49" s="20" t="str">
        <f ca="1">IF(Protokoll!U49="","",VLOOKUP(Protokoll!U49,(INDIRECT(CONCATENATE($B49,"!M2:O22"))),3,1))</f>
        <v/>
      </c>
      <c r="V49" s="20" t="str">
        <f ca="1">IF(Protokoll!V49="","",VLOOKUP(Protokoll!V49,(INDIRECT(CONCATENATE($B49,"!N2:O22"))),2,1))</f>
        <v/>
      </c>
      <c r="W49" s="83" t="str">
        <f>IF(Protokoll!W49="","",Protokoll!W49)</f>
        <v/>
      </c>
      <c r="X49" s="85" t="str">
        <f t="shared" ca="1" si="31"/>
        <v/>
      </c>
      <c r="AB49" t="str">
        <f t="shared" ca="1" si="32"/>
        <v/>
      </c>
      <c r="AC49" t="str">
        <f t="shared" ca="1" si="33"/>
        <v/>
      </c>
      <c r="AD49" t="str">
        <f t="shared" ca="1" si="34"/>
        <v/>
      </c>
      <c r="AE49" t="str">
        <f t="shared" ca="1" si="35"/>
        <v/>
      </c>
      <c r="AF49" t="str">
        <f t="shared" ca="1" si="36"/>
        <v/>
      </c>
      <c r="AG49" t="str">
        <f t="shared" ca="1" si="37"/>
        <v/>
      </c>
      <c r="AH49" t="str">
        <f t="shared" ca="1" si="38"/>
        <v/>
      </c>
      <c r="AI49" t="str">
        <f t="shared" ca="1" si="39"/>
        <v/>
      </c>
      <c r="AJ49" t="str">
        <f t="shared" ca="1" si="40"/>
        <v/>
      </c>
      <c r="AL49" t="str">
        <f t="shared" ca="1" si="41"/>
        <v/>
      </c>
      <c r="AM49" t="str">
        <f t="shared" ca="1" si="42"/>
        <v/>
      </c>
      <c r="AN49" t="str">
        <f t="shared" ca="1" si="43"/>
        <v/>
      </c>
      <c r="AO49" t="str">
        <f t="shared" ca="1" si="44"/>
        <v/>
      </c>
      <c r="AP49" t="str">
        <f t="shared" ca="1" si="45"/>
        <v/>
      </c>
      <c r="AQ49" t="str">
        <f t="shared" ca="1" si="46"/>
        <v/>
      </c>
      <c r="AR49" t="str">
        <f t="shared" ca="1" si="47"/>
        <v/>
      </c>
      <c r="AS49" t="str">
        <f t="shared" ca="1" si="48"/>
        <v/>
      </c>
      <c r="AT49" t="str">
        <f t="shared" ca="1" si="49"/>
        <v/>
      </c>
    </row>
    <row r="50" spans="1:46" x14ac:dyDescent="0.3">
      <c r="A50" s="15">
        <v>48</v>
      </c>
      <c r="B50" s="16" t="str">
        <f t="shared" si="50"/>
        <v/>
      </c>
      <c r="C50" s="18" t="str">
        <f>IF(Protokoll!C50="","",Protokoll!C50)</f>
        <v/>
      </c>
      <c r="D50" s="18" t="str">
        <f>IF(Protokoll!D50="","",Protokoll!D50)</f>
        <v/>
      </c>
      <c r="E50" s="18" t="str">
        <f>IF(Protokoll!E50="","",Protokoll!E50)</f>
        <v/>
      </c>
      <c r="F50" s="18" t="str">
        <f>IF(Protokoll!F50="","",Protokoll!F50)</f>
        <v/>
      </c>
      <c r="G50" s="86" t="str">
        <f>IF(Protokoll!G50="","",Protokoll!G50)</f>
        <v/>
      </c>
      <c r="H50" s="18" t="str">
        <f>IF(Protokoll!H50="","",Protokoll!H50)</f>
        <v/>
      </c>
      <c r="I50" s="18" t="str">
        <f>IF(Protokoll!I50="","",Protokoll!I50)</f>
        <v/>
      </c>
      <c r="J50" s="79" t="str">
        <f>IF(Protokoll!J50="","",Protokoll!J50)</f>
        <v/>
      </c>
      <c r="K50" s="18" t="str">
        <f>IF(Protokoll!K50="","",Protokoll!K50)</f>
        <v/>
      </c>
      <c r="L50" s="18" t="str">
        <f>IF(Protokoll!L50="","",Protokoll!L50)</f>
        <v/>
      </c>
      <c r="M50" s="80" t="str">
        <f>IF(Protokoll!M50="","",Protokoll!M50)</f>
        <v/>
      </c>
      <c r="N50" s="18" t="str">
        <f ca="1">IF(Protokoll!N50="","",VLOOKUP(Protokoll!N50,(INDIRECT(CONCATENATE($B50,"!Q2:S22"))),3,1))</f>
        <v/>
      </c>
      <c r="O50" s="18" t="str">
        <f ca="1">IF(Protokoll!O50="","",VLOOKUP(Protokoll!O50,(INDIRECT(CONCATENATE($B50,"!G2:O22"))),9,1))</f>
        <v/>
      </c>
      <c r="P50" s="18" t="str">
        <f ca="1">IF(Protokoll!P50="","",VLOOKUP(Protokoll!P50,(INDIRECT(CONCATENATE($B50,"!H2:O22"))),8,1))</f>
        <v/>
      </c>
      <c r="Q50" s="18" t="str">
        <f ca="1">IF(Protokoll!Q50="","",VLOOKUP(Protokoll!Q50,(INDIRECT(CONCATENATE($B50,"!I2:O22"))),7,1))</f>
        <v/>
      </c>
      <c r="R50" s="18" t="str">
        <f ca="1">IF(Protokoll!R50="","",VLOOKUP(Protokoll!R50,(INDIRECT(CONCATENATE($B50,"!J2:O22"))),6,1))</f>
        <v/>
      </c>
      <c r="S50" s="18" t="str">
        <f ca="1">IF(Protokoll!S50="","",VLOOKUP(Protokoll!S50,(INDIRECT(CONCATENATE($B50,"!K2:O22"))),5,1))</f>
        <v/>
      </c>
      <c r="T50" s="18" t="str">
        <f ca="1">IF(Protokoll!T50="","",VLOOKUP(Protokoll!T50,(INDIRECT(CONCATENATE($B50,"!R2:S22"))),2,1))</f>
        <v/>
      </c>
      <c r="U50" s="18" t="str">
        <f ca="1">IF(Protokoll!U50="","",VLOOKUP(Protokoll!U50,(INDIRECT(CONCATENATE($B50,"!M2:O22"))),3,1))</f>
        <v/>
      </c>
      <c r="V50" s="18" t="str">
        <f ca="1">IF(Protokoll!V50="","",VLOOKUP(Protokoll!V50,(INDIRECT(CONCATENATE($B50,"!N2:O22"))),2,1))</f>
        <v/>
      </c>
      <c r="W50" s="79" t="str">
        <f>IF(Protokoll!W50="","",Protokoll!W50)</f>
        <v/>
      </c>
      <c r="X50" s="81" t="str">
        <f t="shared" ca="1" si="31"/>
        <v/>
      </c>
      <c r="AB50" t="str">
        <f t="shared" ca="1" si="32"/>
        <v/>
      </c>
      <c r="AC50" t="str">
        <f t="shared" ca="1" si="33"/>
        <v/>
      </c>
      <c r="AD50" t="str">
        <f t="shared" ca="1" si="34"/>
        <v/>
      </c>
      <c r="AE50" t="str">
        <f t="shared" ca="1" si="35"/>
        <v/>
      </c>
      <c r="AF50" t="str">
        <f t="shared" ca="1" si="36"/>
        <v/>
      </c>
      <c r="AG50" t="str">
        <f t="shared" ca="1" si="37"/>
        <v/>
      </c>
      <c r="AH50" t="str">
        <f t="shared" ca="1" si="38"/>
        <v/>
      </c>
      <c r="AI50" t="str">
        <f t="shared" ca="1" si="39"/>
        <v/>
      </c>
      <c r="AJ50" t="str">
        <f t="shared" ca="1" si="40"/>
        <v/>
      </c>
      <c r="AL50" t="str">
        <f t="shared" ca="1" si="41"/>
        <v/>
      </c>
      <c r="AM50" t="str">
        <f t="shared" ca="1" si="42"/>
        <v/>
      </c>
      <c r="AN50" t="str">
        <f t="shared" ca="1" si="43"/>
        <v/>
      </c>
      <c r="AO50" t="str">
        <f t="shared" ca="1" si="44"/>
        <v/>
      </c>
      <c r="AP50" t="str">
        <f t="shared" ca="1" si="45"/>
        <v/>
      </c>
      <c r="AQ50" t="str">
        <f t="shared" ca="1" si="46"/>
        <v/>
      </c>
      <c r="AR50" t="str">
        <f t="shared" ca="1" si="47"/>
        <v/>
      </c>
      <c r="AS50" t="str">
        <f t="shared" ca="1" si="48"/>
        <v/>
      </c>
      <c r="AT50" t="str">
        <f t="shared" ca="1" si="49"/>
        <v/>
      </c>
    </row>
    <row r="51" spans="1:46" x14ac:dyDescent="0.3">
      <c r="A51" s="2">
        <v>49</v>
      </c>
      <c r="B51" s="19" t="str">
        <f t="shared" si="50"/>
        <v/>
      </c>
      <c r="C51" s="20" t="str">
        <f>IF(Protokoll!C51="","",Protokoll!C51)</f>
        <v/>
      </c>
      <c r="D51" s="20" t="str">
        <f>IF(Protokoll!D51="","",Protokoll!D51)</f>
        <v/>
      </c>
      <c r="E51" s="20" t="str">
        <f>IF(Protokoll!E51="","",Protokoll!E51)</f>
        <v/>
      </c>
      <c r="F51" s="20" t="str">
        <f>IF(Protokoll!F51="","",Protokoll!F51)</f>
        <v/>
      </c>
      <c r="G51" s="82" t="str">
        <f>IF(Protokoll!G51="","",Protokoll!G51)</f>
        <v/>
      </c>
      <c r="H51" s="20" t="str">
        <f>IF(Protokoll!H51="","",Protokoll!H51)</f>
        <v/>
      </c>
      <c r="I51" s="20" t="str">
        <f>IF(Protokoll!I51="","",Protokoll!I51)</f>
        <v/>
      </c>
      <c r="J51" s="83" t="str">
        <f>IF(Protokoll!J51="","",Protokoll!J51)</f>
        <v/>
      </c>
      <c r="K51" s="20" t="str">
        <f>IF(Protokoll!K51="","",Protokoll!K51)</f>
        <v/>
      </c>
      <c r="L51" s="20" t="str">
        <f>IF(Protokoll!L51="","",Protokoll!L51)</f>
        <v/>
      </c>
      <c r="M51" s="84" t="str">
        <f>IF(Protokoll!M51="","",Protokoll!M51)</f>
        <v/>
      </c>
      <c r="N51" s="20" t="str">
        <f ca="1">IF(Protokoll!N51="","",VLOOKUP(Protokoll!N51,(INDIRECT(CONCATENATE($B51,"!Q2:S22"))),3,1))</f>
        <v/>
      </c>
      <c r="O51" s="20" t="str">
        <f ca="1">IF(Protokoll!O51="","",VLOOKUP(Protokoll!O51,(INDIRECT(CONCATENATE($B51,"!G2:O22"))),9,1))</f>
        <v/>
      </c>
      <c r="P51" s="20" t="str">
        <f ca="1">IF(Protokoll!P51="","",VLOOKUP(Protokoll!P51,(INDIRECT(CONCATENATE($B51,"!H2:O22"))),8,1))</f>
        <v/>
      </c>
      <c r="Q51" s="20" t="str">
        <f ca="1">IF(Protokoll!Q51="","",VLOOKUP(Protokoll!Q51,(INDIRECT(CONCATENATE($B51,"!I2:O22"))),7,1))</f>
        <v/>
      </c>
      <c r="R51" s="20" t="str">
        <f ca="1">IF(Protokoll!R51="","",VLOOKUP(Protokoll!R51,(INDIRECT(CONCATENATE($B51,"!J2:O22"))),6,1))</f>
        <v/>
      </c>
      <c r="S51" s="20" t="str">
        <f ca="1">IF(Protokoll!S51="","",VLOOKUP(Protokoll!S51,(INDIRECT(CONCATENATE($B51,"!K2:O22"))),5,1))</f>
        <v/>
      </c>
      <c r="T51" s="20" t="str">
        <f ca="1">IF(Protokoll!T51="","",VLOOKUP(Protokoll!T51,(INDIRECT(CONCATENATE($B51,"!R2:S22"))),2,1))</f>
        <v/>
      </c>
      <c r="U51" s="20" t="str">
        <f ca="1">IF(Protokoll!U51="","",VLOOKUP(Protokoll!U51,(INDIRECT(CONCATENATE($B51,"!M2:O22"))),3,1))</f>
        <v/>
      </c>
      <c r="V51" s="20" t="str">
        <f ca="1">IF(Protokoll!V51="","",VLOOKUP(Protokoll!V51,(INDIRECT(CONCATENATE($B51,"!N2:O22"))),2,1))</f>
        <v/>
      </c>
      <c r="W51" s="83" t="str">
        <f>IF(Protokoll!W51="","",Protokoll!W51)</f>
        <v/>
      </c>
      <c r="X51" s="85" t="str">
        <f t="shared" ca="1" si="31"/>
        <v/>
      </c>
      <c r="AB51" t="str">
        <f t="shared" ca="1" si="32"/>
        <v/>
      </c>
      <c r="AC51" t="str">
        <f t="shared" ca="1" si="33"/>
        <v/>
      </c>
      <c r="AD51" t="str">
        <f t="shared" ca="1" si="34"/>
        <v/>
      </c>
      <c r="AE51" t="str">
        <f t="shared" ca="1" si="35"/>
        <v/>
      </c>
      <c r="AF51" t="str">
        <f t="shared" ca="1" si="36"/>
        <v/>
      </c>
      <c r="AG51" t="str">
        <f t="shared" ca="1" si="37"/>
        <v/>
      </c>
      <c r="AH51" t="str">
        <f t="shared" ca="1" si="38"/>
        <v/>
      </c>
      <c r="AI51" t="str">
        <f t="shared" ca="1" si="39"/>
        <v/>
      </c>
      <c r="AJ51" t="str">
        <f t="shared" ca="1" si="40"/>
        <v/>
      </c>
      <c r="AL51" t="str">
        <f t="shared" ca="1" si="41"/>
        <v/>
      </c>
      <c r="AM51" t="str">
        <f t="shared" ca="1" si="42"/>
        <v/>
      </c>
      <c r="AN51" t="str">
        <f t="shared" ca="1" si="43"/>
        <v/>
      </c>
      <c r="AO51" t="str">
        <f t="shared" ca="1" si="44"/>
        <v/>
      </c>
      <c r="AP51" t="str">
        <f t="shared" ca="1" si="45"/>
        <v/>
      </c>
      <c r="AQ51" t="str">
        <f t="shared" ca="1" si="46"/>
        <v/>
      </c>
      <c r="AR51" t="str">
        <f t="shared" ca="1" si="47"/>
        <v/>
      </c>
      <c r="AS51" t="str">
        <f t="shared" ca="1" si="48"/>
        <v/>
      </c>
      <c r="AT51" t="str">
        <f t="shared" ca="1" si="49"/>
        <v/>
      </c>
    </row>
    <row r="52" spans="1:46" x14ac:dyDescent="0.3">
      <c r="A52" s="15">
        <v>50</v>
      </c>
      <c r="B52" s="16" t="str">
        <f t="shared" si="50"/>
        <v/>
      </c>
      <c r="C52" s="18" t="str">
        <f>IF(Protokoll!C52="","",Protokoll!C52)</f>
        <v/>
      </c>
      <c r="D52" s="18" t="str">
        <f>IF(Protokoll!D52="","",Protokoll!D52)</f>
        <v/>
      </c>
      <c r="E52" s="18" t="str">
        <f>IF(Protokoll!E52="","",Protokoll!E52)</f>
        <v/>
      </c>
      <c r="F52" s="18" t="str">
        <f>IF(Protokoll!F52="","",Protokoll!F52)</f>
        <v/>
      </c>
      <c r="G52" s="86" t="str">
        <f>IF(Protokoll!G52="","",Protokoll!G52)</f>
        <v/>
      </c>
      <c r="H52" s="18" t="str">
        <f>IF(Protokoll!H52="","",Protokoll!H52)</f>
        <v/>
      </c>
      <c r="I52" s="18" t="str">
        <f>IF(Protokoll!I52="","",Protokoll!I52)</f>
        <v/>
      </c>
      <c r="J52" s="79" t="str">
        <f>IF(Protokoll!J52="","",Protokoll!J52)</f>
        <v/>
      </c>
      <c r="K52" s="18" t="str">
        <f>IF(Protokoll!K52="","",Protokoll!K52)</f>
        <v/>
      </c>
      <c r="L52" s="18" t="str">
        <f>IF(Protokoll!L52="","",Protokoll!L52)</f>
        <v/>
      </c>
      <c r="M52" s="80" t="str">
        <f>IF(Protokoll!M52="","",Protokoll!M52)</f>
        <v/>
      </c>
      <c r="N52" s="18" t="str">
        <f ca="1">IF(Protokoll!N52="","",VLOOKUP(Protokoll!N52,(INDIRECT(CONCATENATE($B52,"!Q2:S22"))),3,1))</f>
        <v/>
      </c>
      <c r="O52" s="18" t="str">
        <f ca="1">IF(Protokoll!O52="","",VLOOKUP(Protokoll!O52,(INDIRECT(CONCATENATE($B52,"!G2:O22"))),9,1))</f>
        <v/>
      </c>
      <c r="P52" s="18" t="str">
        <f ca="1">IF(Protokoll!P52="","",VLOOKUP(Protokoll!P52,(INDIRECT(CONCATENATE($B52,"!H2:O22"))),8,1))</f>
        <v/>
      </c>
      <c r="Q52" s="18" t="str">
        <f ca="1">IF(Protokoll!Q52="","",VLOOKUP(Protokoll!Q52,(INDIRECT(CONCATENATE($B52,"!I2:O22"))),7,1))</f>
        <v/>
      </c>
      <c r="R52" s="18" t="str">
        <f ca="1">IF(Protokoll!R52="","",VLOOKUP(Protokoll!R52,(INDIRECT(CONCATENATE($B52,"!J2:O22"))),6,1))</f>
        <v/>
      </c>
      <c r="S52" s="18" t="str">
        <f ca="1">IF(Protokoll!S52="","",VLOOKUP(Protokoll!S52,(INDIRECT(CONCATENATE($B52,"!K2:O22"))),5,1))</f>
        <v/>
      </c>
      <c r="T52" s="18" t="str">
        <f ca="1">IF(Protokoll!T52="","",VLOOKUP(Protokoll!T52,(INDIRECT(CONCATENATE($B52,"!R2:S22"))),2,1))</f>
        <v/>
      </c>
      <c r="U52" s="18" t="str">
        <f ca="1">IF(Protokoll!U52="","",VLOOKUP(Protokoll!U52,(INDIRECT(CONCATENATE($B52,"!M2:O22"))),3,1))</f>
        <v/>
      </c>
      <c r="V52" s="18" t="str">
        <f ca="1">IF(Protokoll!V52="","",VLOOKUP(Protokoll!V52,(INDIRECT(CONCATENATE($B52,"!N2:O22"))),2,1))</f>
        <v/>
      </c>
      <c r="W52" s="79" t="str">
        <f>IF(Protokoll!W52="","",Protokoll!W52)</f>
        <v/>
      </c>
      <c r="X52" s="81" t="str">
        <f t="shared" ca="1" si="31"/>
        <v/>
      </c>
      <c r="AB52" t="str">
        <f t="shared" ca="1" si="32"/>
        <v/>
      </c>
      <c r="AC52" t="str">
        <f t="shared" ca="1" si="33"/>
        <v/>
      </c>
      <c r="AD52" t="str">
        <f t="shared" ca="1" si="34"/>
        <v/>
      </c>
      <c r="AE52" t="str">
        <f t="shared" ca="1" si="35"/>
        <v/>
      </c>
      <c r="AF52" t="str">
        <f t="shared" ca="1" si="36"/>
        <v/>
      </c>
      <c r="AG52" t="str">
        <f t="shared" ca="1" si="37"/>
        <v/>
      </c>
      <c r="AH52" t="str">
        <f t="shared" ca="1" si="38"/>
        <v/>
      </c>
      <c r="AI52" t="str">
        <f t="shared" ca="1" si="39"/>
        <v/>
      </c>
      <c r="AJ52" t="str">
        <f t="shared" ca="1" si="40"/>
        <v/>
      </c>
      <c r="AL52" t="str">
        <f t="shared" ca="1" si="41"/>
        <v/>
      </c>
      <c r="AM52" t="str">
        <f t="shared" ca="1" si="42"/>
        <v/>
      </c>
      <c r="AN52" t="str">
        <f t="shared" ca="1" si="43"/>
        <v/>
      </c>
      <c r="AO52" t="str">
        <f t="shared" ca="1" si="44"/>
        <v/>
      </c>
      <c r="AP52" t="str">
        <f t="shared" ca="1" si="45"/>
        <v/>
      </c>
      <c r="AQ52" t="str">
        <f t="shared" ca="1" si="46"/>
        <v/>
      </c>
      <c r="AR52" t="str">
        <f t="shared" ca="1" si="47"/>
        <v/>
      </c>
      <c r="AS52" t="str">
        <f t="shared" ca="1" si="48"/>
        <v/>
      </c>
      <c r="AT52" t="str">
        <f t="shared" ca="1" si="49"/>
        <v/>
      </c>
    </row>
    <row r="53" spans="1:46" x14ac:dyDescent="0.3">
      <c r="A53" s="2">
        <v>51</v>
      </c>
      <c r="B53" s="19" t="str">
        <f t="shared" si="50"/>
        <v/>
      </c>
      <c r="C53" s="20" t="str">
        <f>IF(Protokoll!C53="","",Protokoll!C53)</f>
        <v/>
      </c>
      <c r="D53" s="20" t="str">
        <f>IF(Protokoll!D53="","",Protokoll!D53)</f>
        <v/>
      </c>
      <c r="E53" s="20" t="str">
        <f>IF(Protokoll!E53="","",Protokoll!E53)</f>
        <v/>
      </c>
      <c r="F53" s="20" t="str">
        <f>IF(Protokoll!F53="","",Protokoll!F53)</f>
        <v/>
      </c>
      <c r="G53" s="82" t="str">
        <f>IF(Protokoll!G53="","",Protokoll!G53)</f>
        <v/>
      </c>
      <c r="H53" s="20" t="str">
        <f>IF(Protokoll!H53="","",Protokoll!H53)</f>
        <v/>
      </c>
      <c r="I53" s="20" t="str">
        <f>IF(Protokoll!I53="","",Protokoll!I53)</f>
        <v/>
      </c>
      <c r="J53" s="83" t="str">
        <f>IF(Protokoll!J53="","",Protokoll!J53)</f>
        <v/>
      </c>
      <c r="K53" s="20" t="str">
        <f>IF(Protokoll!K53="","",Protokoll!K53)</f>
        <v/>
      </c>
      <c r="L53" s="20" t="str">
        <f>IF(Protokoll!L53="","",Protokoll!L53)</f>
        <v/>
      </c>
      <c r="M53" s="84" t="str">
        <f>IF(Protokoll!M53="","",Protokoll!M53)</f>
        <v/>
      </c>
      <c r="N53" s="20" t="str">
        <f ca="1">IF(Protokoll!N53="","",VLOOKUP(Protokoll!N53,(INDIRECT(CONCATENATE($B53,"!Q2:S22"))),3,1))</f>
        <v/>
      </c>
      <c r="O53" s="20" t="str">
        <f ca="1">IF(Protokoll!O53="","",VLOOKUP(Protokoll!O53,(INDIRECT(CONCATENATE($B53,"!G2:O22"))),9,1))</f>
        <v/>
      </c>
      <c r="P53" s="20" t="str">
        <f ca="1">IF(Protokoll!P53="","",VLOOKUP(Protokoll!P53,(INDIRECT(CONCATENATE($B53,"!H2:O22"))),8,1))</f>
        <v/>
      </c>
      <c r="Q53" s="20" t="str">
        <f ca="1">IF(Protokoll!Q53="","",VLOOKUP(Protokoll!Q53,(INDIRECT(CONCATENATE($B53,"!I2:O22"))),7,1))</f>
        <v/>
      </c>
      <c r="R53" s="20" t="str">
        <f ca="1">IF(Protokoll!R53="","",VLOOKUP(Protokoll!R53,(INDIRECT(CONCATENATE($B53,"!J2:O22"))),6,1))</f>
        <v/>
      </c>
      <c r="S53" s="20" t="str">
        <f ca="1">IF(Protokoll!S53="","",VLOOKUP(Protokoll!S53,(INDIRECT(CONCATENATE($B53,"!K2:O22"))),5,1))</f>
        <v/>
      </c>
      <c r="T53" s="20" t="str">
        <f ca="1">IF(Protokoll!T53="","",VLOOKUP(Protokoll!T53,(INDIRECT(CONCATENATE($B53,"!R2:S22"))),2,1))</f>
        <v/>
      </c>
      <c r="U53" s="20" t="str">
        <f ca="1">IF(Protokoll!U53="","",VLOOKUP(Protokoll!U53,(INDIRECT(CONCATENATE($B53,"!M2:O22"))),3,1))</f>
        <v/>
      </c>
      <c r="V53" s="20" t="str">
        <f ca="1">IF(Protokoll!V53="","",VLOOKUP(Protokoll!V53,(INDIRECT(CONCATENATE($B53,"!N2:O22"))),2,1))</f>
        <v/>
      </c>
      <c r="W53" s="83" t="str">
        <f>IF(Protokoll!W53="","",Protokoll!W53)</f>
        <v/>
      </c>
      <c r="X53" s="85" t="str">
        <f t="shared" ca="1" si="31"/>
        <v/>
      </c>
      <c r="AB53" t="str">
        <f t="shared" ca="1" si="32"/>
        <v/>
      </c>
      <c r="AC53" t="str">
        <f t="shared" ca="1" si="33"/>
        <v/>
      </c>
      <c r="AD53" t="str">
        <f t="shared" ca="1" si="34"/>
        <v/>
      </c>
      <c r="AE53" t="str">
        <f t="shared" ca="1" si="35"/>
        <v/>
      </c>
      <c r="AF53" t="str">
        <f t="shared" ca="1" si="36"/>
        <v/>
      </c>
      <c r="AG53" t="str">
        <f t="shared" ca="1" si="37"/>
        <v/>
      </c>
      <c r="AH53" t="str">
        <f t="shared" ca="1" si="38"/>
        <v/>
      </c>
      <c r="AI53" t="str">
        <f t="shared" ca="1" si="39"/>
        <v/>
      </c>
      <c r="AJ53" t="str">
        <f t="shared" ca="1" si="40"/>
        <v/>
      </c>
      <c r="AL53" t="str">
        <f t="shared" ca="1" si="41"/>
        <v/>
      </c>
      <c r="AM53" t="str">
        <f t="shared" ca="1" si="42"/>
        <v/>
      </c>
      <c r="AN53" t="str">
        <f t="shared" ca="1" si="43"/>
        <v/>
      </c>
      <c r="AO53" t="str">
        <f t="shared" ca="1" si="44"/>
        <v/>
      </c>
      <c r="AP53" t="str">
        <f t="shared" ca="1" si="45"/>
        <v/>
      </c>
      <c r="AQ53" t="str">
        <f t="shared" ca="1" si="46"/>
        <v/>
      </c>
      <c r="AR53" t="str">
        <f t="shared" ca="1" si="47"/>
        <v/>
      </c>
      <c r="AS53" t="str">
        <f t="shared" ca="1" si="48"/>
        <v/>
      </c>
      <c r="AT53" t="str">
        <f t="shared" ca="1" si="49"/>
        <v/>
      </c>
    </row>
    <row r="54" spans="1:46" x14ac:dyDescent="0.3">
      <c r="A54" s="15">
        <v>52</v>
      </c>
      <c r="B54" s="16" t="str">
        <f t="shared" si="50"/>
        <v/>
      </c>
      <c r="C54" s="18" t="str">
        <f>IF(Protokoll!C54="","",Protokoll!C54)</f>
        <v/>
      </c>
      <c r="D54" s="18" t="str">
        <f>IF(Protokoll!D54="","",Protokoll!D54)</f>
        <v/>
      </c>
      <c r="E54" s="18" t="str">
        <f>IF(Protokoll!E54="","",Protokoll!E54)</f>
        <v/>
      </c>
      <c r="F54" s="18" t="str">
        <f>IF(Protokoll!F54="","",Protokoll!F54)</f>
        <v/>
      </c>
      <c r="G54" s="86" t="str">
        <f>IF(Protokoll!G54="","",Protokoll!G54)</f>
        <v/>
      </c>
      <c r="H54" s="18" t="str">
        <f>IF(Protokoll!H54="","",Protokoll!H54)</f>
        <v/>
      </c>
      <c r="I54" s="18" t="str">
        <f>IF(Protokoll!I54="","",Protokoll!I54)</f>
        <v/>
      </c>
      <c r="J54" s="79" t="str">
        <f>IF(Protokoll!J54="","",Protokoll!J54)</f>
        <v/>
      </c>
      <c r="K54" s="18" t="str">
        <f>IF(Protokoll!K54="","",Protokoll!K54)</f>
        <v/>
      </c>
      <c r="L54" s="18" t="str">
        <f>IF(Protokoll!L54="","",Protokoll!L54)</f>
        <v/>
      </c>
      <c r="M54" s="80" t="str">
        <f>IF(Protokoll!M54="","",Protokoll!M54)</f>
        <v/>
      </c>
      <c r="N54" s="18" t="str">
        <f ca="1">IF(Protokoll!N54="","",VLOOKUP(Protokoll!N54,(INDIRECT(CONCATENATE($B54,"!Q2:S22"))),3,1))</f>
        <v/>
      </c>
      <c r="O54" s="18" t="str">
        <f ca="1">IF(Protokoll!O54="","",VLOOKUP(Protokoll!O54,(INDIRECT(CONCATENATE($B54,"!G2:O22"))),9,1))</f>
        <v/>
      </c>
      <c r="P54" s="18" t="str">
        <f ca="1">IF(Protokoll!P54="","",VLOOKUP(Protokoll!P54,(INDIRECT(CONCATENATE($B54,"!H2:O22"))),8,1))</f>
        <v/>
      </c>
      <c r="Q54" s="18" t="str">
        <f ca="1">IF(Protokoll!Q54="","",VLOOKUP(Protokoll!Q54,(INDIRECT(CONCATENATE($B54,"!I2:O22"))),7,1))</f>
        <v/>
      </c>
      <c r="R54" s="18" t="str">
        <f ca="1">IF(Protokoll!R54="","",VLOOKUP(Protokoll!R54,(INDIRECT(CONCATENATE($B54,"!J2:O22"))),6,1))</f>
        <v/>
      </c>
      <c r="S54" s="18" t="str">
        <f ca="1">IF(Protokoll!S54="","",VLOOKUP(Protokoll!S54,(INDIRECT(CONCATENATE($B54,"!K2:O22"))),5,1))</f>
        <v/>
      </c>
      <c r="T54" s="18" t="str">
        <f ca="1">IF(Protokoll!T54="","",VLOOKUP(Protokoll!T54,(INDIRECT(CONCATENATE($B54,"!R2:S22"))),2,1))</f>
        <v/>
      </c>
      <c r="U54" s="18" t="str">
        <f ca="1">IF(Protokoll!U54="","",VLOOKUP(Protokoll!U54,(INDIRECT(CONCATENATE($B54,"!M2:O22"))),3,1))</f>
        <v/>
      </c>
      <c r="V54" s="18" t="str">
        <f ca="1">IF(Protokoll!V54="","",VLOOKUP(Protokoll!V54,(INDIRECT(CONCATENATE($B54,"!N2:O22"))),2,1))</f>
        <v/>
      </c>
      <c r="W54" s="79" t="str">
        <f>IF(Protokoll!W54="","",Protokoll!W54)</f>
        <v/>
      </c>
      <c r="X54" s="81" t="str">
        <f t="shared" ca="1" si="31"/>
        <v/>
      </c>
      <c r="AB54" t="str">
        <f t="shared" ca="1" si="32"/>
        <v/>
      </c>
      <c r="AC54" t="str">
        <f t="shared" ca="1" si="33"/>
        <v/>
      </c>
      <c r="AD54" t="str">
        <f t="shared" ca="1" si="34"/>
        <v/>
      </c>
      <c r="AE54" t="str">
        <f t="shared" ca="1" si="35"/>
        <v/>
      </c>
      <c r="AF54" t="str">
        <f t="shared" ca="1" si="36"/>
        <v/>
      </c>
      <c r="AG54" t="str">
        <f t="shared" ca="1" si="37"/>
        <v/>
      </c>
      <c r="AH54" t="str">
        <f t="shared" ca="1" si="38"/>
        <v/>
      </c>
      <c r="AI54" t="str">
        <f t="shared" ca="1" si="39"/>
        <v/>
      </c>
      <c r="AJ54" t="str">
        <f t="shared" ca="1" si="40"/>
        <v/>
      </c>
      <c r="AL54" t="str">
        <f t="shared" ca="1" si="41"/>
        <v/>
      </c>
      <c r="AM54" t="str">
        <f t="shared" ca="1" si="42"/>
        <v/>
      </c>
      <c r="AN54" t="str">
        <f t="shared" ca="1" si="43"/>
        <v/>
      </c>
      <c r="AO54" t="str">
        <f t="shared" ca="1" si="44"/>
        <v/>
      </c>
      <c r="AP54" t="str">
        <f t="shared" ca="1" si="45"/>
        <v/>
      </c>
      <c r="AQ54" t="str">
        <f t="shared" ca="1" si="46"/>
        <v/>
      </c>
      <c r="AR54" t="str">
        <f t="shared" ca="1" si="47"/>
        <v/>
      </c>
      <c r="AS54" t="str">
        <f t="shared" ca="1" si="48"/>
        <v/>
      </c>
      <c r="AT54" t="str">
        <f t="shared" ca="1" si="49"/>
        <v/>
      </c>
    </row>
    <row r="55" spans="1:46" x14ac:dyDescent="0.3">
      <c r="A55" s="2">
        <v>53</v>
      </c>
      <c r="B55" s="19" t="str">
        <f t="shared" si="50"/>
        <v/>
      </c>
      <c r="C55" s="20" t="str">
        <f>IF(Protokoll!C55="","",Protokoll!C55)</f>
        <v/>
      </c>
      <c r="D55" s="20" t="str">
        <f>IF(Protokoll!D55="","",Protokoll!D55)</f>
        <v/>
      </c>
      <c r="E55" s="20" t="str">
        <f>IF(Protokoll!E55="","",Protokoll!E55)</f>
        <v/>
      </c>
      <c r="F55" s="20" t="str">
        <f>IF(Protokoll!F55="","",Protokoll!F55)</f>
        <v/>
      </c>
      <c r="G55" s="82" t="str">
        <f>IF(Protokoll!G55="","",Protokoll!G55)</f>
        <v/>
      </c>
      <c r="H55" s="20" t="str">
        <f>IF(Protokoll!H55="","",Protokoll!H55)</f>
        <v/>
      </c>
      <c r="I55" s="20" t="str">
        <f>IF(Protokoll!I55="","",Protokoll!I55)</f>
        <v/>
      </c>
      <c r="J55" s="83" t="str">
        <f>IF(Protokoll!J55="","",Protokoll!J55)</f>
        <v/>
      </c>
      <c r="K55" s="20" t="str">
        <f>IF(Protokoll!K55="","",Protokoll!K55)</f>
        <v/>
      </c>
      <c r="L55" s="20" t="str">
        <f>IF(Protokoll!L55="","",Protokoll!L55)</f>
        <v/>
      </c>
      <c r="M55" s="84" t="str">
        <f>IF(Protokoll!M55="","",Protokoll!M55)</f>
        <v/>
      </c>
      <c r="N55" s="20" t="str">
        <f ca="1">IF(Protokoll!N55="","",VLOOKUP(Protokoll!N55,(INDIRECT(CONCATENATE($B55,"!Q2:S22"))),3,1))</f>
        <v/>
      </c>
      <c r="O55" s="20" t="str">
        <f ca="1">IF(Protokoll!O55="","",VLOOKUP(Protokoll!O55,(INDIRECT(CONCATENATE($B55,"!G2:O22"))),9,1))</f>
        <v/>
      </c>
      <c r="P55" s="20" t="str">
        <f ca="1">IF(Protokoll!P55="","",VLOOKUP(Protokoll!P55,(INDIRECT(CONCATENATE($B55,"!H2:O22"))),8,1))</f>
        <v/>
      </c>
      <c r="Q55" s="20" t="str">
        <f ca="1">IF(Protokoll!Q55="","",VLOOKUP(Protokoll!Q55,(INDIRECT(CONCATENATE($B55,"!I2:O22"))),7,1))</f>
        <v/>
      </c>
      <c r="R55" s="20" t="str">
        <f ca="1">IF(Protokoll!R55="","",VLOOKUP(Protokoll!R55,(INDIRECT(CONCATENATE($B55,"!J2:O22"))),6,1))</f>
        <v/>
      </c>
      <c r="S55" s="20" t="str">
        <f ca="1">IF(Protokoll!S55="","",VLOOKUP(Protokoll!S55,(INDIRECT(CONCATENATE($B55,"!K2:O22"))),5,1))</f>
        <v/>
      </c>
      <c r="T55" s="20" t="str">
        <f ca="1">IF(Protokoll!T55="","",VLOOKUP(Protokoll!T55,(INDIRECT(CONCATENATE($B55,"!R2:S22"))),2,1))</f>
        <v/>
      </c>
      <c r="U55" s="20" t="str">
        <f ca="1">IF(Protokoll!U55="","",VLOOKUP(Protokoll!U55,(INDIRECT(CONCATENATE($B55,"!M2:O22"))),3,1))</f>
        <v/>
      </c>
      <c r="V55" s="20" t="str">
        <f ca="1">IF(Protokoll!V55="","",VLOOKUP(Protokoll!V55,(INDIRECT(CONCATENATE($B55,"!N2:O22"))),2,1))</f>
        <v/>
      </c>
      <c r="W55" s="83" t="str">
        <f>IF(Protokoll!W55="","",Protokoll!W55)</f>
        <v/>
      </c>
      <c r="X55" s="85" t="str">
        <f t="shared" ca="1" si="31"/>
        <v/>
      </c>
      <c r="AB55" t="str">
        <f t="shared" ca="1" si="32"/>
        <v/>
      </c>
      <c r="AC55" t="str">
        <f t="shared" ca="1" si="33"/>
        <v/>
      </c>
      <c r="AD55" t="str">
        <f t="shared" ca="1" si="34"/>
        <v/>
      </c>
      <c r="AE55" t="str">
        <f t="shared" ca="1" si="35"/>
        <v/>
      </c>
      <c r="AF55" t="str">
        <f t="shared" ca="1" si="36"/>
        <v/>
      </c>
      <c r="AG55" t="str">
        <f t="shared" ca="1" si="37"/>
        <v/>
      </c>
      <c r="AH55" t="str">
        <f t="shared" ca="1" si="38"/>
        <v/>
      </c>
      <c r="AI55" t="str">
        <f t="shared" ca="1" si="39"/>
        <v/>
      </c>
      <c r="AJ55" t="str">
        <f t="shared" ca="1" si="40"/>
        <v/>
      </c>
      <c r="AL55" t="str">
        <f t="shared" ca="1" si="41"/>
        <v/>
      </c>
      <c r="AM55" t="str">
        <f t="shared" ca="1" si="42"/>
        <v/>
      </c>
      <c r="AN55" t="str">
        <f t="shared" ca="1" si="43"/>
        <v/>
      </c>
      <c r="AO55" t="str">
        <f t="shared" ca="1" si="44"/>
        <v/>
      </c>
      <c r="AP55" t="str">
        <f t="shared" ca="1" si="45"/>
        <v/>
      </c>
      <c r="AQ55" t="str">
        <f t="shared" ca="1" si="46"/>
        <v/>
      </c>
      <c r="AR55" t="str">
        <f t="shared" ca="1" si="47"/>
        <v/>
      </c>
      <c r="AS55" t="str">
        <f t="shared" ca="1" si="48"/>
        <v/>
      </c>
      <c r="AT55" t="str">
        <f t="shared" ca="1" si="49"/>
        <v/>
      </c>
    </row>
    <row r="56" spans="1:46" x14ac:dyDescent="0.3">
      <c r="A56" s="15">
        <v>54</v>
      </c>
      <c r="B56" s="16" t="str">
        <f t="shared" si="50"/>
        <v/>
      </c>
      <c r="C56" s="18" t="str">
        <f>IF(Protokoll!C56="","",Protokoll!C56)</f>
        <v/>
      </c>
      <c r="D56" s="18" t="str">
        <f>IF(Protokoll!D56="","",Protokoll!D56)</f>
        <v/>
      </c>
      <c r="E56" s="18" t="str">
        <f>IF(Protokoll!E56="","",Protokoll!E56)</f>
        <v/>
      </c>
      <c r="F56" s="18" t="str">
        <f>IF(Protokoll!F56="","",Protokoll!F56)</f>
        <v/>
      </c>
      <c r="G56" s="86" t="str">
        <f>IF(Protokoll!G56="","",Protokoll!G56)</f>
        <v/>
      </c>
      <c r="H56" s="18" t="str">
        <f>IF(Protokoll!H56="","",Protokoll!H56)</f>
        <v/>
      </c>
      <c r="I56" s="18" t="str">
        <f>IF(Protokoll!I56="","",Protokoll!I56)</f>
        <v/>
      </c>
      <c r="J56" s="79" t="str">
        <f>IF(Protokoll!J56="","",Protokoll!J56)</f>
        <v/>
      </c>
      <c r="K56" s="18" t="str">
        <f>IF(Protokoll!K56="","",Protokoll!K56)</f>
        <v/>
      </c>
      <c r="L56" s="18" t="str">
        <f>IF(Protokoll!L56="","",Protokoll!L56)</f>
        <v/>
      </c>
      <c r="M56" s="80" t="str">
        <f>IF(Protokoll!M56="","",Protokoll!M56)</f>
        <v/>
      </c>
      <c r="N56" s="18" t="str">
        <f ca="1">IF(Protokoll!N56="","",VLOOKUP(Protokoll!N56,(INDIRECT(CONCATENATE($B56,"!Q2:S22"))),3,1))</f>
        <v/>
      </c>
      <c r="O56" s="18" t="str">
        <f ca="1">IF(Protokoll!O56="","",VLOOKUP(Protokoll!O56,(INDIRECT(CONCATENATE($B56,"!G2:O22"))),9,1))</f>
        <v/>
      </c>
      <c r="P56" s="18" t="str">
        <f ca="1">IF(Protokoll!P56="","",VLOOKUP(Protokoll!P56,(INDIRECT(CONCATENATE($B56,"!H2:O22"))),8,1))</f>
        <v/>
      </c>
      <c r="Q56" s="18" t="str">
        <f ca="1">IF(Protokoll!Q56="","",VLOOKUP(Protokoll!Q56,(INDIRECT(CONCATENATE($B56,"!I2:O22"))),7,1))</f>
        <v/>
      </c>
      <c r="R56" s="18" t="str">
        <f ca="1">IF(Protokoll!R56="","",VLOOKUP(Protokoll!R56,(INDIRECT(CONCATENATE($B56,"!J2:O22"))),6,1))</f>
        <v/>
      </c>
      <c r="S56" s="18" t="str">
        <f ca="1">IF(Protokoll!S56="","",VLOOKUP(Protokoll!S56,(INDIRECT(CONCATENATE($B56,"!K2:O22"))),5,1))</f>
        <v/>
      </c>
      <c r="T56" s="18" t="str">
        <f ca="1">IF(Protokoll!T56="","",VLOOKUP(Protokoll!T56,(INDIRECT(CONCATENATE($B56,"!R2:S22"))),2,1))</f>
        <v/>
      </c>
      <c r="U56" s="18" t="str">
        <f ca="1">IF(Protokoll!U56="","",VLOOKUP(Protokoll!U56,(INDIRECT(CONCATENATE($B56,"!M2:O22"))),3,1))</f>
        <v/>
      </c>
      <c r="V56" s="18" t="str">
        <f ca="1">IF(Protokoll!V56="","",VLOOKUP(Protokoll!V56,(INDIRECT(CONCATENATE($B56,"!N2:O22"))),2,1))</f>
        <v/>
      </c>
      <c r="W56" s="79" t="str">
        <f>IF(Protokoll!W56="","",Protokoll!W56)</f>
        <v/>
      </c>
      <c r="X56" s="81" t="str">
        <f t="shared" ca="1" si="31"/>
        <v/>
      </c>
      <c r="AB56" t="str">
        <f t="shared" ca="1" si="32"/>
        <v/>
      </c>
      <c r="AC56" t="str">
        <f t="shared" ca="1" si="33"/>
        <v/>
      </c>
      <c r="AD56" t="str">
        <f t="shared" ca="1" si="34"/>
        <v/>
      </c>
      <c r="AE56" t="str">
        <f t="shared" ca="1" si="35"/>
        <v/>
      </c>
      <c r="AF56" t="str">
        <f t="shared" ca="1" si="36"/>
        <v/>
      </c>
      <c r="AG56" t="str">
        <f t="shared" ca="1" si="37"/>
        <v/>
      </c>
      <c r="AH56" t="str">
        <f t="shared" ca="1" si="38"/>
        <v/>
      </c>
      <c r="AI56" t="str">
        <f t="shared" ca="1" si="39"/>
        <v/>
      </c>
      <c r="AJ56" t="str">
        <f t="shared" ca="1" si="40"/>
        <v/>
      </c>
      <c r="AL56" t="str">
        <f t="shared" ca="1" si="41"/>
        <v/>
      </c>
      <c r="AM56" t="str">
        <f t="shared" ca="1" si="42"/>
        <v/>
      </c>
      <c r="AN56" t="str">
        <f t="shared" ca="1" si="43"/>
        <v/>
      </c>
      <c r="AO56" t="str">
        <f t="shared" ca="1" si="44"/>
        <v/>
      </c>
      <c r="AP56" t="str">
        <f t="shared" ca="1" si="45"/>
        <v/>
      </c>
      <c r="AQ56" t="str">
        <f t="shared" ca="1" si="46"/>
        <v/>
      </c>
      <c r="AR56" t="str">
        <f t="shared" ca="1" si="47"/>
        <v/>
      </c>
      <c r="AS56" t="str">
        <f t="shared" ca="1" si="48"/>
        <v/>
      </c>
      <c r="AT56" t="str">
        <f t="shared" ca="1" si="49"/>
        <v/>
      </c>
    </row>
    <row r="57" spans="1:46" x14ac:dyDescent="0.3">
      <c r="A57" s="2">
        <v>55</v>
      </c>
      <c r="B57" s="19" t="str">
        <f t="shared" si="50"/>
        <v/>
      </c>
      <c r="C57" s="20" t="str">
        <f>IF(Protokoll!C57="","",Protokoll!C57)</f>
        <v/>
      </c>
      <c r="D57" s="20" t="str">
        <f>IF(Protokoll!D57="","",Protokoll!D57)</f>
        <v/>
      </c>
      <c r="E57" s="20" t="str">
        <f>IF(Protokoll!E57="","",Protokoll!E57)</f>
        <v/>
      </c>
      <c r="F57" s="20" t="str">
        <f>IF(Protokoll!F57="","",Protokoll!F57)</f>
        <v/>
      </c>
      <c r="G57" s="82" t="str">
        <f>IF(Protokoll!G57="","",Protokoll!G57)</f>
        <v/>
      </c>
      <c r="H57" s="20" t="str">
        <f>IF(Protokoll!H57="","",Protokoll!H57)</f>
        <v/>
      </c>
      <c r="I57" s="20" t="str">
        <f>IF(Protokoll!I57="","",Protokoll!I57)</f>
        <v/>
      </c>
      <c r="J57" s="83" t="str">
        <f>IF(Protokoll!J57="","",Protokoll!J57)</f>
        <v/>
      </c>
      <c r="K57" s="20" t="str">
        <f>IF(Protokoll!K57="","",Protokoll!K57)</f>
        <v/>
      </c>
      <c r="L57" s="20" t="str">
        <f>IF(Protokoll!L57="","",Protokoll!L57)</f>
        <v/>
      </c>
      <c r="M57" s="84" t="str">
        <f>IF(Protokoll!M57="","",Protokoll!M57)</f>
        <v/>
      </c>
      <c r="N57" s="20" t="str">
        <f ca="1">IF(Protokoll!N57="","",VLOOKUP(Protokoll!N57,(INDIRECT(CONCATENATE($B57,"!Q2:S22"))),3,1))</f>
        <v/>
      </c>
      <c r="O57" s="20" t="str">
        <f ca="1">IF(Protokoll!O57="","",VLOOKUP(Protokoll!O57,(INDIRECT(CONCATENATE($B57,"!G2:O22"))),9,1))</f>
        <v/>
      </c>
      <c r="P57" s="20" t="str">
        <f ca="1">IF(Protokoll!P57="","",VLOOKUP(Protokoll!P57,(INDIRECT(CONCATENATE($B57,"!H2:O22"))),8,1))</f>
        <v/>
      </c>
      <c r="Q57" s="20" t="str">
        <f ca="1">IF(Protokoll!Q57="","",VLOOKUP(Protokoll!Q57,(INDIRECT(CONCATENATE($B57,"!I2:O22"))),7,1))</f>
        <v/>
      </c>
      <c r="R57" s="20" t="str">
        <f ca="1">IF(Protokoll!R57="","",VLOOKUP(Protokoll!R57,(INDIRECT(CONCATENATE($B57,"!J2:O22"))),6,1))</f>
        <v/>
      </c>
      <c r="S57" s="20" t="str">
        <f ca="1">IF(Protokoll!S57="","",VLOOKUP(Protokoll!S57,(INDIRECT(CONCATENATE($B57,"!K2:O22"))),5,1))</f>
        <v/>
      </c>
      <c r="T57" s="20" t="str">
        <f ca="1">IF(Protokoll!T57="","",VLOOKUP(Protokoll!T57,(INDIRECT(CONCATENATE($B57,"!R2:S22"))),2,1))</f>
        <v/>
      </c>
      <c r="U57" s="20" t="str">
        <f ca="1">IF(Protokoll!U57="","",VLOOKUP(Protokoll!U57,(INDIRECT(CONCATENATE($B57,"!M2:O22"))),3,1))</f>
        <v/>
      </c>
      <c r="V57" s="20" t="str">
        <f ca="1">IF(Protokoll!V57="","",VLOOKUP(Protokoll!V57,(INDIRECT(CONCATENATE($B57,"!N2:O22"))),2,1))</f>
        <v/>
      </c>
      <c r="W57" s="83" t="str">
        <f>IF(Protokoll!W57="","",Protokoll!W57)</f>
        <v/>
      </c>
      <c r="X57" s="85" t="str">
        <f t="shared" ca="1" si="31"/>
        <v/>
      </c>
      <c r="AB57" t="str">
        <f t="shared" ca="1" si="32"/>
        <v/>
      </c>
      <c r="AC57" t="str">
        <f t="shared" ca="1" si="33"/>
        <v/>
      </c>
      <c r="AD57" t="str">
        <f t="shared" ca="1" si="34"/>
        <v/>
      </c>
      <c r="AE57" t="str">
        <f t="shared" ca="1" si="35"/>
        <v/>
      </c>
      <c r="AF57" t="str">
        <f t="shared" ca="1" si="36"/>
        <v/>
      </c>
      <c r="AG57" t="str">
        <f t="shared" ca="1" si="37"/>
        <v/>
      </c>
      <c r="AH57" t="str">
        <f t="shared" ca="1" si="38"/>
        <v/>
      </c>
      <c r="AI57" t="str">
        <f t="shared" ca="1" si="39"/>
        <v/>
      </c>
      <c r="AJ57" t="str">
        <f t="shared" ca="1" si="40"/>
        <v/>
      </c>
      <c r="AL57" t="str">
        <f t="shared" ca="1" si="41"/>
        <v/>
      </c>
      <c r="AM57" t="str">
        <f t="shared" ca="1" si="42"/>
        <v/>
      </c>
      <c r="AN57" t="str">
        <f t="shared" ca="1" si="43"/>
        <v/>
      </c>
      <c r="AO57" t="str">
        <f t="shared" ca="1" si="44"/>
        <v/>
      </c>
      <c r="AP57" t="str">
        <f t="shared" ca="1" si="45"/>
        <v/>
      </c>
      <c r="AQ57" t="str">
        <f t="shared" ca="1" si="46"/>
        <v/>
      </c>
      <c r="AR57" t="str">
        <f t="shared" ca="1" si="47"/>
        <v/>
      </c>
      <c r="AS57" t="str">
        <f t="shared" ca="1" si="48"/>
        <v/>
      </c>
      <c r="AT57" t="str">
        <f t="shared" ca="1" si="49"/>
        <v/>
      </c>
    </row>
    <row r="58" spans="1:46" x14ac:dyDescent="0.3">
      <c r="A58" s="15">
        <v>56</v>
      </c>
      <c r="B58" s="16" t="str">
        <f t="shared" si="50"/>
        <v/>
      </c>
      <c r="C58" s="18" t="str">
        <f>IF(Protokoll!C58="","",Protokoll!C58)</f>
        <v/>
      </c>
      <c r="D58" s="18" t="str">
        <f>IF(Protokoll!D58="","",Protokoll!D58)</f>
        <v/>
      </c>
      <c r="E58" s="18" t="str">
        <f>IF(Protokoll!E58="","",Protokoll!E58)</f>
        <v/>
      </c>
      <c r="F58" s="18" t="str">
        <f>IF(Protokoll!F58="","",Protokoll!F58)</f>
        <v/>
      </c>
      <c r="G58" s="86" t="str">
        <f>IF(Protokoll!G58="","",Protokoll!G58)</f>
        <v/>
      </c>
      <c r="H58" s="18" t="str">
        <f>IF(Protokoll!H58="","",Protokoll!H58)</f>
        <v/>
      </c>
      <c r="I58" s="18" t="str">
        <f>IF(Protokoll!I58="","",Protokoll!I58)</f>
        <v/>
      </c>
      <c r="J58" s="79" t="str">
        <f>IF(Protokoll!J58="","",Protokoll!J58)</f>
        <v/>
      </c>
      <c r="K58" s="18" t="str">
        <f>IF(Protokoll!K58="","",Protokoll!K58)</f>
        <v/>
      </c>
      <c r="L58" s="18" t="str">
        <f>IF(Protokoll!L58="","",Protokoll!L58)</f>
        <v/>
      </c>
      <c r="M58" s="80" t="str">
        <f>IF(Protokoll!M58="","",Protokoll!M58)</f>
        <v/>
      </c>
      <c r="N58" s="18" t="str">
        <f ca="1">IF(Protokoll!N58="","",VLOOKUP(Protokoll!N58,(INDIRECT(CONCATENATE($B58,"!Q2:S22"))),3,1))</f>
        <v/>
      </c>
      <c r="O58" s="18" t="str">
        <f ca="1">IF(Protokoll!O58="","",VLOOKUP(Protokoll!O58,(INDIRECT(CONCATENATE($B58,"!G2:O22"))),9,1))</f>
        <v/>
      </c>
      <c r="P58" s="18" t="str">
        <f ca="1">IF(Protokoll!P58="","",VLOOKUP(Protokoll!P58,(INDIRECT(CONCATENATE($B58,"!H2:O22"))),8,1))</f>
        <v/>
      </c>
      <c r="Q58" s="18" t="str">
        <f ca="1">IF(Protokoll!Q58="","",VLOOKUP(Protokoll!Q58,(INDIRECT(CONCATENATE($B58,"!I2:O22"))),7,1))</f>
        <v/>
      </c>
      <c r="R58" s="18" t="str">
        <f ca="1">IF(Protokoll!R58="","",VLOOKUP(Protokoll!R58,(INDIRECT(CONCATENATE($B58,"!J2:O22"))),6,1))</f>
        <v/>
      </c>
      <c r="S58" s="18" t="str">
        <f ca="1">IF(Protokoll!S58="","",VLOOKUP(Protokoll!S58,(INDIRECT(CONCATENATE($B58,"!K2:O22"))),5,1))</f>
        <v/>
      </c>
      <c r="T58" s="18" t="str">
        <f ca="1">IF(Protokoll!T58="","",VLOOKUP(Protokoll!T58,(INDIRECT(CONCATENATE($B58,"!R2:S22"))),2,1))</f>
        <v/>
      </c>
      <c r="U58" s="18" t="str">
        <f ca="1">IF(Protokoll!U58="","",VLOOKUP(Protokoll!U58,(INDIRECT(CONCATENATE($B58,"!M2:O22"))),3,1))</f>
        <v/>
      </c>
      <c r="V58" s="18" t="str">
        <f ca="1">IF(Protokoll!V58="","",VLOOKUP(Protokoll!V58,(INDIRECT(CONCATENATE($B58,"!N2:O22"))),2,1))</f>
        <v/>
      </c>
      <c r="W58" s="79" t="str">
        <f>IF(Protokoll!W58="","",Protokoll!W58)</f>
        <v/>
      </c>
      <c r="X58" s="81" t="str">
        <f t="shared" ca="1" si="31"/>
        <v/>
      </c>
      <c r="AB58" t="str">
        <f t="shared" ca="1" si="32"/>
        <v/>
      </c>
      <c r="AC58" t="str">
        <f t="shared" ca="1" si="33"/>
        <v/>
      </c>
      <c r="AD58" t="str">
        <f t="shared" ca="1" si="34"/>
        <v/>
      </c>
      <c r="AE58" t="str">
        <f t="shared" ca="1" si="35"/>
        <v/>
      </c>
      <c r="AF58" t="str">
        <f t="shared" ca="1" si="36"/>
        <v/>
      </c>
      <c r="AG58" t="str">
        <f t="shared" ca="1" si="37"/>
        <v/>
      </c>
      <c r="AH58" t="str">
        <f t="shared" ca="1" si="38"/>
        <v/>
      </c>
      <c r="AI58" t="str">
        <f t="shared" ca="1" si="39"/>
        <v/>
      </c>
      <c r="AJ58" t="str">
        <f t="shared" ca="1" si="40"/>
        <v/>
      </c>
      <c r="AL58" t="str">
        <f t="shared" ca="1" si="41"/>
        <v/>
      </c>
      <c r="AM58" t="str">
        <f t="shared" ca="1" si="42"/>
        <v/>
      </c>
      <c r="AN58" t="str">
        <f t="shared" ca="1" si="43"/>
        <v/>
      </c>
      <c r="AO58" t="str">
        <f t="shared" ca="1" si="44"/>
        <v/>
      </c>
      <c r="AP58" t="str">
        <f t="shared" ca="1" si="45"/>
        <v/>
      </c>
      <c r="AQ58" t="str">
        <f t="shared" ca="1" si="46"/>
        <v/>
      </c>
      <c r="AR58" t="str">
        <f t="shared" ca="1" si="47"/>
        <v/>
      </c>
      <c r="AS58" t="str">
        <f t="shared" ca="1" si="48"/>
        <v/>
      </c>
      <c r="AT58" t="str">
        <f t="shared" ca="1" si="49"/>
        <v/>
      </c>
    </row>
    <row r="59" spans="1:46" x14ac:dyDescent="0.3">
      <c r="A59" s="2">
        <v>57</v>
      </c>
      <c r="B59" s="19" t="str">
        <f t="shared" si="50"/>
        <v/>
      </c>
      <c r="C59" s="20" t="str">
        <f>IF(Protokoll!C59="","",Protokoll!C59)</f>
        <v/>
      </c>
      <c r="D59" s="20" t="str">
        <f>IF(Protokoll!D59="","",Protokoll!D59)</f>
        <v/>
      </c>
      <c r="E59" s="20" t="str">
        <f>IF(Protokoll!E59="","",Protokoll!E59)</f>
        <v/>
      </c>
      <c r="F59" s="20" t="str">
        <f>IF(Protokoll!F59="","",Protokoll!F59)</f>
        <v/>
      </c>
      <c r="G59" s="82" t="str">
        <f>IF(Protokoll!G59="","",Protokoll!G59)</f>
        <v/>
      </c>
      <c r="H59" s="20" t="str">
        <f>IF(Protokoll!H59="","",Protokoll!H59)</f>
        <v/>
      </c>
      <c r="I59" s="20" t="str">
        <f>IF(Protokoll!I59="","",Protokoll!I59)</f>
        <v/>
      </c>
      <c r="J59" s="83" t="str">
        <f>IF(Protokoll!J59="","",Protokoll!J59)</f>
        <v/>
      </c>
      <c r="K59" s="20" t="str">
        <f>IF(Protokoll!K59="","",Protokoll!K59)</f>
        <v/>
      </c>
      <c r="L59" s="20" t="str">
        <f>IF(Protokoll!L59="","",Protokoll!L59)</f>
        <v/>
      </c>
      <c r="M59" s="84" t="str">
        <f>IF(Protokoll!M59="","",Protokoll!M59)</f>
        <v/>
      </c>
      <c r="N59" s="20" t="str">
        <f ca="1">IF(Protokoll!N59="","",VLOOKUP(Protokoll!N59,(INDIRECT(CONCATENATE($B59,"!Q2:S22"))),3,1))</f>
        <v/>
      </c>
      <c r="O59" s="20" t="str">
        <f ca="1">IF(Protokoll!O59="","",VLOOKUP(Protokoll!O59,(INDIRECT(CONCATENATE($B59,"!G2:O22"))),9,1))</f>
        <v/>
      </c>
      <c r="P59" s="20" t="str">
        <f ca="1">IF(Protokoll!P59="","",VLOOKUP(Protokoll!P59,(INDIRECT(CONCATENATE($B59,"!H2:O22"))),8,1))</f>
        <v/>
      </c>
      <c r="Q59" s="20" t="str">
        <f ca="1">IF(Protokoll!Q59="","",VLOOKUP(Protokoll!Q59,(INDIRECT(CONCATENATE($B59,"!I2:O22"))),7,1))</f>
        <v/>
      </c>
      <c r="R59" s="20" t="str">
        <f ca="1">IF(Protokoll!R59="","",VLOOKUP(Protokoll!R59,(INDIRECT(CONCATENATE($B59,"!J2:O22"))),6,1))</f>
        <v/>
      </c>
      <c r="S59" s="20" t="str">
        <f ca="1">IF(Protokoll!S59="","",VLOOKUP(Protokoll!S59,(INDIRECT(CONCATENATE($B59,"!K2:O22"))),5,1))</f>
        <v/>
      </c>
      <c r="T59" s="20" t="str">
        <f ca="1">IF(Protokoll!T59="","",VLOOKUP(Protokoll!T59,(INDIRECT(CONCATENATE($B59,"!R2:S22"))),2,1))</f>
        <v/>
      </c>
      <c r="U59" s="20" t="str">
        <f ca="1">IF(Protokoll!U59="","",VLOOKUP(Protokoll!U59,(INDIRECT(CONCATENATE($B59,"!M2:O22"))),3,1))</f>
        <v/>
      </c>
      <c r="V59" s="20" t="str">
        <f ca="1">IF(Protokoll!V59="","",VLOOKUP(Protokoll!V59,(INDIRECT(CONCATENATE($B59,"!N2:O22"))),2,1))</f>
        <v/>
      </c>
      <c r="W59" s="83" t="str">
        <f>IF(Protokoll!W59="","",Protokoll!W59)</f>
        <v/>
      </c>
      <c r="X59" s="85" t="str">
        <f t="shared" ca="1" si="31"/>
        <v/>
      </c>
      <c r="AB59" t="str">
        <f t="shared" ca="1" si="32"/>
        <v/>
      </c>
      <c r="AC59" t="str">
        <f t="shared" ca="1" si="33"/>
        <v/>
      </c>
      <c r="AD59" t="str">
        <f t="shared" ca="1" si="34"/>
        <v/>
      </c>
      <c r="AE59" t="str">
        <f t="shared" ca="1" si="35"/>
        <v/>
      </c>
      <c r="AF59" t="str">
        <f t="shared" ca="1" si="36"/>
        <v/>
      </c>
      <c r="AG59" t="str">
        <f t="shared" ca="1" si="37"/>
        <v/>
      </c>
      <c r="AH59" t="str">
        <f t="shared" ca="1" si="38"/>
        <v/>
      </c>
      <c r="AI59" t="str">
        <f t="shared" ca="1" si="39"/>
        <v/>
      </c>
      <c r="AJ59" t="str">
        <f t="shared" ca="1" si="40"/>
        <v/>
      </c>
      <c r="AL59" t="str">
        <f t="shared" ca="1" si="41"/>
        <v/>
      </c>
      <c r="AM59" t="str">
        <f t="shared" ca="1" si="42"/>
        <v/>
      </c>
      <c r="AN59" t="str">
        <f t="shared" ca="1" si="43"/>
        <v/>
      </c>
      <c r="AO59" t="str">
        <f t="shared" ca="1" si="44"/>
        <v/>
      </c>
      <c r="AP59" t="str">
        <f t="shared" ca="1" si="45"/>
        <v/>
      </c>
      <c r="AQ59" t="str">
        <f t="shared" ca="1" si="46"/>
        <v/>
      </c>
      <c r="AR59" t="str">
        <f t="shared" ca="1" si="47"/>
        <v/>
      </c>
      <c r="AS59" t="str">
        <f t="shared" ca="1" si="48"/>
        <v/>
      </c>
      <c r="AT59" t="str">
        <f t="shared" ca="1" si="49"/>
        <v/>
      </c>
    </row>
    <row r="60" spans="1:46" x14ac:dyDescent="0.3">
      <c r="A60" s="15">
        <v>58</v>
      </c>
      <c r="B60" s="16" t="str">
        <f t="shared" si="50"/>
        <v/>
      </c>
      <c r="C60" s="18" t="str">
        <f>IF(Protokoll!C60="","",Protokoll!C60)</f>
        <v/>
      </c>
      <c r="D60" s="18" t="str">
        <f>IF(Protokoll!D60="","",Protokoll!D60)</f>
        <v/>
      </c>
      <c r="E60" s="18" t="str">
        <f>IF(Protokoll!E60="","",Protokoll!E60)</f>
        <v/>
      </c>
      <c r="F60" s="18" t="str">
        <f>IF(Protokoll!F60="","",Protokoll!F60)</f>
        <v/>
      </c>
      <c r="G60" s="86" t="str">
        <f>IF(Protokoll!G60="","",Protokoll!G60)</f>
        <v/>
      </c>
      <c r="H60" s="18" t="str">
        <f>IF(Protokoll!H60="","",Protokoll!H60)</f>
        <v/>
      </c>
      <c r="I60" s="18" t="str">
        <f>IF(Protokoll!I60="","",Protokoll!I60)</f>
        <v/>
      </c>
      <c r="J60" s="79" t="str">
        <f>IF(Protokoll!J60="","",Protokoll!J60)</f>
        <v/>
      </c>
      <c r="K60" s="18" t="str">
        <f>IF(Protokoll!K60="","",Protokoll!K60)</f>
        <v/>
      </c>
      <c r="L60" s="18" t="str">
        <f>IF(Protokoll!L60="","",Protokoll!L60)</f>
        <v/>
      </c>
      <c r="M60" s="80" t="str">
        <f>IF(Protokoll!M60="","",Protokoll!M60)</f>
        <v/>
      </c>
      <c r="N60" s="18" t="str">
        <f ca="1">IF(Protokoll!N60="","",VLOOKUP(Protokoll!N60,(INDIRECT(CONCATENATE($B60,"!Q2:S22"))),3,1))</f>
        <v/>
      </c>
      <c r="O60" s="18" t="str">
        <f ca="1">IF(Protokoll!O60="","",VLOOKUP(Protokoll!O60,(INDIRECT(CONCATENATE($B60,"!G2:O22"))),9,1))</f>
        <v/>
      </c>
      <c r="P60" s="18" t="str">
        <f ca="1">IF(Protokoll!P60="","",VLOOKUP(Protokoll!P60,(INDIRECT(CONCATENATE($B60,"!H2:O22"))),8,1))</f>
        <v/>
      </c>
      <c r="Q60" s="18" t="str">
        <f ca="1">IF(Protokoll!Q60="","",VLOOKUP(Protokoll!Q60,(INDIRECT(CONCATENATE($B60,"!I2:O22"))),7,1))</f>
        <v/>
      </c>
      <c r="R60" s="18" t="str">
        <f ca="1">IF(Protokoll!R60="","",VLOOKUP(Protokoll!R60,(INDIRECT(CONCATENATE($B60,"!J2:O22"))),6,1))</f>
        <v/>
      </c>
      <c r="S60" s="18" t="str">
        <f ca="1">IF(Protokoll!S60="","",VLOOKUP(Protokoll!S60,(INDIRECT(CONCATENATE($B60,"!K2:O22"))),5,1))</f>
        <v/>
      </c>
      <c r="T60" s="18" t="str">
        <f ca="1">IF(Protokoll!T60="","",VLOOKUP(Protokoll!T60,(INDIRECT(CONCATENATE($B60,"!R2:S22"))),2,1))</f>
        <v/>
      </c>
      <c r="U60" s="18" t="str">
        <f ca="1">IF(Protokoll!U60="","",VLOOKUP(Protokoll!U60,(INDIRECT(CONCATENATE($B60,"!M2:O22"))),3,1))</f>
        <v/>
      </c>
      <c r="V60" s="18" t="str">
        <f ca="1">IF(Protokoll!V60="","",VLOOKUP(Protokoll!V60,(INDIRECT(CONCATENATE($B60,"!N2:O22"))),2,1))</f>
        <v/>
      </c>
      <c r="W60" s="79" t="str">
        <f>IF(Protokoll!W60="","",Protokoll!W60)</f>
        <v/>
      </c>
      <c r="X60" s="81" t="str">
        <f t="shared" ca="1" si="31"/>
        <v/>
      </c>
      <c r="AB60" t="str">
        <f t="shared" ca="1" si="32"/>
        <v/>
      </c>
      <c r="AC60" t="str">
        <f t="shared" ca="1" si="33"/>
        <v/>
      </c>
      <c r="AD60" t="str">
        <f t="shared" ca="1" si="34"/>
        <v/>
      </c>
      <c r="AE60" t="str">
        <f t="shared" ca="1" si="35"/>
        <v/>
      </c>
      <c r="AF60" t="str">
        <f t="shared" ca="1" si="36"/>
        <v/>
      </c>
      <c r="AG60" t="str">
        <f t="shared" ca="1" si="37"/>
        <v/>
      </c>
      <c r="AH60" t="str">
        <f t="shared" ca="1" si="38"/>
        <v/>
      </c>
      <c r="AI60" t="str">
        <f t="shared" ca="1" si="39"/>
        <v/>
      </c>
      <c r="AJ60" t="str">
        <f t="shared" ca="1" si="40"/>
        <v/>
      </c>
      <c r="AL60" t="str">
        <f t="shared" ca="1" si="41"/>
        <v/>
      </c>
      <c r="AM60" t="str">
        <f t="shared" ca="1" si="42"/>
        <v/>
      </c>
      <c r="AN60" t="str">
        <f t="shared" ca="1" si="43"/>
        <v/>
      </c>
      <c r="AO60" t="str">
        <f t="shared" ca="1" si="44"/>
        <v/>
      </c>
      <c r="AP60" t="str">
        <f t="shared" ca="1" si="45"/>
        <v/>
      </c>
      <c r="AQ60" t="str">
        <f t="shared" ca="1" si="46"/>
        <v/>
      </c>
      <c r="AR60" t="str">
        <f t="shared" ca="1" si="47"/>
        <v/>
      </c>
      <c r="AS60" t="str">
        <f t="shared" ca="1" si="48"/>
        <v/>
      </c>
      <c r="AT60" t="str">
        <f t="shared" ca="1" si="49"/>
        <v/>
      </c>
    </row>
    <row r="61" spans="1:46" x14ac:dyDescent="0.3">
      <c r="A61" s="2">
        <v>59</v>
      </c>
      <c r="B61" s="19" t="str">
        <f t="shared" si="50"/>
        <v/>
      </c>
      <c r="C61" s="20" t="str">
        <f>IF(Protokoll!C61="","",Protokoll!C61)</f>
        <v/>
      </c>
      <c r="D61" s="20" t="str">
        <f>IF(Protokoll!D61="","",Protokoll!D61)</f>
        <v/>
      </c>
      <c r="E61" s="20" t="str">
        <f>IF(Protokoll!E61="","",Protokoll!E61)</f>
        <v/>
      </c>
      <c r="F61" s="20" t="str">
        <f>IF(Protokoll!F61="","",Protokoll!F61)</f>
        <v/>
      </c>
      <c r="G61" s="82" t="str">
        <f>IF(Protokoll!G61="","",Protokoll!G61)</f>
        <v/>
      </c>
      <c r="H61" s="20" t="str">
        <f>IF(Protokoll!H61="","",Protokoll!H61)</f>
        <v/>
      </c>
      <c r="I61" s="20" t="str">
        <f>IF(Protokoll!I61="","",Protokoll!I61)</f>
        <v/>
      </c>
      <c r="J61" s="83" t="str">
        <f>IF(Protokoll!J61="","",Protokoll!J61)</f>
        <v/>
      </c>
      <c r="K61" s="20" t="str">
        <f>IF(Protokoll!K61="","",Protokoll!K61)</f>
        <v/>
      </c>
      <c r="L61" s="20" t="str">
        <f>IF(Protokoll!L61="","",Protokoll!L61)</f>
        <v/>
      </c>
      <c r="M61" s="84" t="str">
        <f>IF(Protokoll!M61="","",Protokoll!M61)</f>
        <v/>
      </c>
      <c r="N61" s="20" t="str">
        <f ca="1">IF(Protokoll!N61="","",VLOOKUP(Protokoll!N61,(INDIRECT(CONCATENATE($B61,"!Q2:S22"))),3,1))</f>
        <v/>
      </c>
      <c r="O61" s="20" t="str">
        <f ca="1">IF(Protokoll!O61="","",VLOOKUP(Protokoll!O61,(INDIRECT(CONCATENATE($B61,"!G2:O22"))),9,1))</f>
        <v/>
      </c>
      <c r="P61" s="20" t="str">
        <f ca="1">IF(Protokoll!P61="","",VLOOKUP(Protokoll!P61,(INDIRECT(CONCATENATE($B61,"!H2:O22"))),8,1))</f>
        <v/>
      </c>
      <c r="Q61" s="20" t="str">
        <f ca="1">IF(Protokoll!Q61="","",VLOOKUP(Protokoll!Q61,(INDIRECT(CONCATENATE($B61,"!I2:O22"))),7,1))</f>
        <v/>
      </c>
      <c r="R61" s="20" t="str">
        <f ca="1">IF(Protokoll!R61="","",VLOOKUP(Protokoll!R61,(INDIRECT(CONCATENATE($B61,"!J2:O22"))),6,1))</f>
        <v/>
      </c>
      <c r="S61" s="20" t="str">
        <f ca="1">IF(Protokoll!S61="","",VLOOKUP(Protokoll!S61,(INDIRECT(CONCATENATE($B61,"!K2:O22"))),5,1))</f>
        <v/>
      </c>
      <c r="T61" s="20" t="str">
        <f ca="1">IF(Protokoll!T61="","",VLOOKUP(Protokoll!T61,(INDIRECT(CONCATENATE($B61,"!R2:S22"))),2,1))</f>
        <v/>
      </c>
      <c r="U61" s="20" t="str">
        <f ca="1">IF(Protokoll!U61="","",VLOOKUP(Protokoll!U61,(INDIRECT(CONCATENATE($B61,"!M2:O22"))),3,1))</f>
        <v/>
      </c>
      <c r="V61" s="20" t="str">
        <f ca="1">IF(Protokoll!V61="","",VLOOKUP(Protokoll!V61,(INDIRECT(CONCATENATE($B61,"!N2:O22"))),2,1))</f>
        <v/>
      </c>
      <c r="W61" s="83" t="str">
        <f>IF(Protokoll!W61="","",Protokoll!W61)</f>
        <v/>
      </c>
      <c r="X61" s="85" t="str">
        <f t="shared" ca="1" si="31"/>
        <v/>
      </c>
      <c r="AB61" t="str">
        <f t="shared" ca="1" si="32"/>
        <v/>
      </c>
      <c r="AC61" t="str">
        <f t="shared" ca="1" si="33"/>
        <v/>
      </c>
      <c r="AD61" t="str">
        <f t="shared" ca="1" si="34"/>
        <v/>
      </c>
      <c r="AE61" t="str">
        <f t="shared" ca="1" si="35"/>
        <v/>
      </c>
      <c r="AF61" t="str">
        <f t="shared" ca="1" si="36"/>
        <v/>
      </c>
      <c r="AG61" t="str">
        <f t="shared" ca="1" si="37"/>
        <v/>
      </c>
      <c r="AH61" t="str">
        <f t="shared" ca="1" si="38"/>
        <v/>
      </c>
      <c r="AI61" t="str">
        <f t="shared" ca="1" si="39"/>
        <v/>
      </c>
      <c r="AJ61" t="str">
        <f t="shared" ca="1" si="40"/>
        <v/>
      </c>
      <c r="AL61" t="str">
        <f t="shared" ca="1" si="41"/>
        <v/>
      </c>
      <c r="AM61" t="str">
        <f t="shared" ca="1" si="42"/>
        <v/>
      </c>
      <c r="AN61" t="str">
        <f t="shared" ca="1" si="43"/>
        <v/>
      </c>
      <c r="AO61" t="str">
        <f t="shared" ca="1" si="44"/>
        <v/>
      </c>
      <c r="AP61" t="str">
        <f t="shared" ca="1" si="45"/>
        <v/>
      </c>
      <c r="AQ61" t="str">
        <f t="shared" ca="1" si="46"/>
        <v/>
      </c>
      <c r="AR61" t="str">
        <f t="shared" ca="1" si="47"/>
        <v/>
      </c>
      <c r="AS61" t="str">
        <f t="shared" ca="1" si="48"/>
        <v/>
      </c>
      <c r="AT61" t="str">
        <f t="shared" ca="1" si="49"/>
        <v/>
      </c>
    </row>
    <row r="62" spans="1:46" x14ac:dyDescent="0.3">
      <c r="A62" s="15">
        <v>60</v>
      </c>
      <c r="B62" s="16" t="str">
        <f t="shared" si="50"/>
        <v/>
      </c>
      <c r="C62" s="18" t="str">
        <f>IF(Protokoll!C62="","",Protokoll!C62)</f>
        <v/>
      </c>
      <c r="D62" s="18" t="str">
        <f>IF(Protokoll!D62="","",Protokoll!D62)</f>
        <v/>
      </c>
      <c r="E62" s="18" t="str">
        <f>IF(Protokoll!E62="","",Protokoll!E62)</f>
        <v/>
      </c>
      <c r="F62" s="18" t="str">
        <f>IF(Protokoll!F62="","",Protokoll!F62)</f>
        <v/>
      </c>
      <c r="G62" s="86" t="str">
        <f>IF(Protokoll!G62="","",Protokoll!G62)</f>
        <v/>
      </c>
      <c r="H62" s="18" t="str">
        <f>IF(Protokoll!H62="","",Protokoll!H62)</f>
        <v/>
      </c>
      <c r="I62" s="18" t="str">
        <f>IF(Protokoll!I62="","",Protokoll!I62)</f>
        <v/>
      </c>
      <c r="J62" s="79" t="str">
        <f>IF(Protokoll!J62="","",Protokoll!J62)</f>
        <v/>
      </c>
      <c r="K62" s="18" t="str">
        <f>IF(Protokoll!K62="","",Protokoll!K62)</f>
        <v/>
      </c>
      <c r="L62" s="18" t="str">
        <f>IF(Protokoll!L62="","",Protokoll!L62)</f>
        <v/>
      </c>
      <c r="M62" s="80" t="str">
        <f>IF(Protokoll!M62="","",Protokoll!M62)</f>
        <v/>
      </c>
      <c r="N62" s="18" t="str">
        <f ca="1">IF(Protokoll!N62="","",VLOOKUP(Protokoll!N62,(INDIRECT(CONCATENATE($B62,"!Q2:S22"))),3,1))</f>
        <v/>
      </c>
      <c r="O62" s="18" t="str">
        <f ca="1">IF(Protokoll!O62="","",VLOOKUP(Protokoll!O62,(INDIRECT(CONCATENATE($B62,"!G2:O22"))),9,1))</f>
        <v/>
      </c>
      <c r="P62" s="18" t="str">
        <f ca="1">IF(Protokoll!P62="","",VLOOKUP(Protokoll!P62,(INDIRECT(CONCATENATE($B62,"!H2:O22"))),8,1))</f>
        <v/>
      </c>
      <c r="Q62" s="18" t="str">
        <f ca="1">IF(Protokoll!Q62="","",VLOOKUP(Protokoll!Q62,(INDIRECT(CONCATENATE($B62,"!I2:O22"))),7,1))</f>
        <v/>
      </c>
      <c r="R62" s="18" t="str">
        <f ca="1">IF(Protokoll!R62="","",VLOOKUP(Protokoll!R62,(INDIRECT(CONCATENATE($B62,"!J2:O22"))),6,1))</f>
        <v/>
      </c>
      <c r="S62" s="18" t="str">
        <f ca="1">IF(Protokoll!S62="","",VLOOKUP(Protokoll!S62,(INDIRECT(CONCATENATE($B62,"!K2:O22"))),5,1))</f>
        <v/>
      </c>
      <c r="T62" s="18" t="str">
        <f ca="1">IF(Protokoll!T62="","",VLOOKUP(Protokoll!T62,(INDIRECT(CONCATENATE($B62,"!R2:S22"))),2,1))</f>
        <v/>
      </c>
      <c r="U62" s="18" t="str">
        <f ca="1">IF(Protokoll!U62="","",VLOOKUP(Protokoll!U62,(INDIRECT(CONCATENATE($B62,"!M2:O22"))),3,1))</f>
        <v/>
      </c>
      <c r="V62" s="18" t="str">
        <f ca="1">IF(Protokoll!V62="","",VLOOKUP(Protokoll!V62,(INDIRECT(CONCATENATE($B62,"!N2:O22"))),2,1))</f>
        <v/>
      </c>
      <c r="W62" s="79" t="str">
        <f>IF(Protokoll!W62="","",Protokoll!W62)</f>
        <v/>
      </c>
      <c r="X62" s="81" t="str">
        <f t="shared" ca="1" si="31"/>
        <v/>
      </c>
      <c r="AB62" t="str">
        <f t="shared" ca="1" si="32"/>
        <v/>
      </c>
      <c r="AC62" t="str">
        <f t="shared" ca="1" si="33"/>
        <v/>
      </c>
      <c r="AD62" t="str">
        <f t="shared" ca="1" si="34"/>
        <v/>
      </c>
      <c r="AE62" t="str">
        <f t="shared" ca="1" si="35"/>
        <v/>
      </c>
      <c r="AF62" t="str">
        <f t="shared" ca="1" si="36"/>
        <v/>
      </c>
      <c r="AG62" t="str">
        <f t="shared" ca="1" si="37"/>
        <v/>
      </c>
      <c r="AH62" t="str">
        <f t="shared" ca="1" si="38"/>
        <v/>
      </c>
      <c r="AI62" t="str">
        <f t="shared" ca="1" si="39"/>
        <v/>
      </c>
      <c r="AJ62" t="str">
        <f t="shared" ca="1" si="40"/>
        <v/>
      </c>
      <c r="AL62" t="str">
        <f t="shared" ca="1" si="41"/>
        <v/>
      </c>
      <c r="AM62" t="str">
        <f t="shared" ca="1" si="42"/>
        <v/>
      </c>
      <c r="AN62" t="str">
        <f t="shared" ca="1" si="43"/>
        <v/>
      </c>
      <c r="AO62" t="str">
        <f t="shared" ca="1" si="44"/>
        <v/>
      </c>
      <c r="AP62" t="str">
        <f t="shared" ca="1" si="45"/>
        <v/>
      </c>
      <c r="AQ62" t="str">
        <f t="shared" ca="1" si="46"/>
        <v/>
      </c>
      <c r="AR62" t="str">
        <f t="shared" ca="1" si="47"/>
        <v/>
      </c>
      <c r="AS62" t="str">
        <f t="shared" ca="1" si="48"/>
        <v/>
      </c>
      <c r="AT62" t="str">
        <f t="shared" ca="1" si="49"/>
        <v/>
      </c>
    </row>
    <row r="63" spans="1:46" x14ac:dyDescent="0.3">
      <c r="A63" s="2">
        <v>61</v>
      </c>
      <c r="B63" s="19" t="str">
        <f t="shared" si="50"/>
        <v/>
      </c>
      <c r="C63" s="20" t="str">
        <f>IF(Protokoll!C63="","",Protokoll!C63)</f>
        <v/>
      </c>
      <c r="D63" s="20" t="str">
        <f>IF(Protokoll!D63="","",Protokoll!D63)</f>
        <v/>
      </c>
      <c r="E63" s="20" t="str">
        <f>IF(Protokoll!E63="","",Protokoll!E63)</f>
        <v/>
      </c>
      <c r="F63" s="20" t="str">
        <f>IF(Protokoll!F63="","",Protokoll!F63)</f>
        <v/>
      </c>
      <c r="G63" s="82" t="str">
        <f>IF(Protokoll!G63="","",Protokoll!G63)</f>
        <v/>
      </c>
      <c r="H63" s="20" t="str">
        <f>IF(Protokoll!H63="","",Protokoll!H63)</f>
        <v/>
      </c>
      <c r="I63" s="20" t="str">
        <f>IF(Protokoll!I63="","",Protokoll!I63)</f>
        <v/>
      </c>
      <c r="J63" s="83" t="str">
        <f>IF(Protokoll!J63="","",Protokoll!J63)</f>
        <v/>
      </c>
      <c r="K63" s="20" t="str">
        <f>IF(Protokoll!K63="","",Protokoll!K63)</f>
        <v/>
      </c>
      <c r="L63" s="20" t="str">
        <f>IF(Protokoll!L63="","",Protokoll!L63)</f>
        <v/>
      </c>
      <c r="M63" s="84" t="str">
        <f>IF(Protokoll!M63="","",Protokoll!M63)</f>
        <v/>
      </c>
      <c r="N63" s="20" t="str">
        <f ca="1">IF(Protokoll!N63="","",VLOOKUP(Protokoll!N63,(INDIRECT(CONCATENATE($B63,"!Q2:S22"))),3,1))</f>
        <v/>
      </c>
      <c r="O63" s="20" t="str">
        <f ca="1">IF(Protokoll!O63="","",VLOOKUP(Protokoll!O63,(INDIRECT(CONCATENATE($B63,"!G2:O22"))),9,1))</f>
        <v/>
      </c>
      <c r="P63" s="20" t="str">
        <f ca="1">IF(Protokoll!P63="","",VLOOKUP(Protokoll!P63,(INDIRECT(CONCATENATE($B63,"!H2:O22"))),8,1))</f>
        <v/>
      </c>
      <c r="Q63" s="20" t="str">
        <f ca="1">IF(Protokoll!Q63="","",VLOOKUP(Protokoll!Q63,(INDIRECT(CONCATENATE($B63,"!I2:O22"))),7,1))</f>
        <v/>
      </c>
      <c r="R63" s="20" t="str">
        <f ca="1">IF(Protokoll!R63="","",VLOOKUP(Protokoll!R63,(INDIRECT(CONCATENATE($B63,"!J2:O22"))),6,1))</f>
        <v/>
      </c>
      <c r="S63" s="20" t="str">
        <f ca="1">IF(Protokoll!S63="","",VLOOKUP(Protokoll!S63,(INDIRECT(CONCATENATE($B63,"!K2:O22"))),5,1))</f>
        <v/>
      </c>
      <c r="T63" s="20" t="str">
        <f ca="1">IF(Protokoll!T63="","",VLOOKUP(Protokoll!T63,(INDIRECT(CONCATENATE($B63,"!R2:S22"))),2,1))</f>
        <v/>
      </c>
      <c r="U63" s="20" t="str">
        <f ca="1">IF(Protokoll!U63="","",VLOOKUP(Protokoll!U63,(INDIRECT(CONCATENATE($B63,"!M2:O22"))),3,1))</f>
        <v/>
      </c>
      <c r="V63" s="20" t="str">
        <f ca="1">IF(Protokoll!V63="","",VLOOKUP(Protokoll!V63,(INDIRECT(CONCATENATE($B63,"!N2:O22"))),2,1))</f>
        <v/>
      </c>
      <c r="W63" s="83" t="str">
        <f>IF(Protokoll!W63="","",Protokoll!W63)</f>
        <v/>
      </c>
      <c r="X63" s="85" t="str">
        <f t="shared" ca="1" si="31"/>
        <v/>
      </c>
      <c r="AB63" t="str">
        <f t="shared" ca="1" si="32"/>
        <v/>
      </c>
      <c r="AC63" t="str">
        <f t="shared" ca="1" si="33"/>
        <v/>
      </c>
      <c r="AD63" t="str">
        <f t="shared" ca="1" si="34"/>
        <v/>
      </c>
      <c r="AE63" t="str">
        <f t="shared" ca="1" si="35"/>
        <v/>
      </c>
      <c r="AF63" t="str">
        <f t="shared" ca="1" si="36"/>
        <v/>
      </c>
      <c r="AG63" t="str">
        <f t="shared" ca="1" si="37"/>
        <v/>
      </c>
      <c r="AH63" t="str">
        <f t="shared" ca="1" si="38"/>
        <v/>
      </c>
      <c r="AI63" t="str">
        <f t="shared" ca="1" si="39"/>
        <v/>
      </c>
      <c r="AJ63" t="str">
        <f t="shared" ca="1" si="40"/>
        <v/>
      </c>
      <c r="AL63" t="str">
        <f t="shared" ca="1" si="41"/>
        <v/>
      </c>
      <c r="AM63" t="str">
        <f t="shared" ca="1" si="42"/>
        <v/>
      </c>
      <c r="AN63" t="str">
        <f t="shared" ca="1" si="43"/>
        <v/>
      </c>
      <c r="AO63" t="str">
        <f t="shared" ca="1" si="44"/>
        <v/>
      </c>
      <c r="AP63" t="str">
        <f t="shared" ca="1" si="45"/>
        <v/>
      </c>
      <c r="AQ63" t="str">
        <f t="shared" ca="1" si="46"/>
        <v/>
      </c>
      <c r="AR63" t="str">
        <f t="shared" ca="1" si="47"/>
        <v/>
      </c>
      <c r="AS63" t="str">
        <f t="shared" ca="1" si="48"/>
        <v/>
      </c>
      <c r="AT63" t="str">
        <f t="shared" ca="1" si="49"/>
        <v/>
      </c>
    </row>
    <row r="64" spans="1:46" x14ac:dyDescent="0.3">
      <c r="A64" s="15">
        <v>62</v>
      </c>
      <c r="B64" s="16" t="str">
        <f t="shared" si="50"/>
        <v/>
      </c>
      <c r="C64" s="18" t="str">
        <f>IF(Protokoll!C64="","",Protokoll!C64)</f>
        <v/>
      </c>
      <c r="D64" s="18" t="str">
        <f>IF(Protokoll!D64="","",Protokoll!D64)</f>
        <v/>
      </c>
      <c r="E64" s="18" t="str">
        <f>IF(Protokoll!E64="","",Protokoll!E64)</f>
        <v/>
      </c>
      <c r="F64" s="18" t="str">
        <f>IF(Protokoll!F64="","",Protokoll!F64)</f>
        <v/>
      </c>
      <c r="G64" s="86" t="str">
        <f>IF(Protokoll!G64="","",Protokoll!G64)</f>
        <v/>
      </c>
      <c r="H64" s="18" t="str">
        <f>IF(Protokoll!H64="","",Protokoll!H64)</f>
        <v/>
      </c>
      <c r="I64" s="18" t="str">
        <f>IF(Protokoll!I64="","",Protokoll!I64)</f>
        <v/>
      </c>
      <c r="J64" s="79" t="str">
        <f>IF(Protokoll!J64="","",Protokoll!J64)</f>
        <v/>
      </c>
      <c r="K64" s="18" t="str">
        <f>IF(Protokoll!K64="","",Protokoll!K64)</f>
        <v/>
      </c>
      <c r="L64" s="18" t="str">
        <f>IF(Protokoll!L64="","",Protokoll!L64)</f>
        <v/>
      </c>
      <c r="M64" s="80" t="str">
        <f>IF(Protokoll!M64="","",Protokoll!M64)</f>
        <v/>
      </c>
      <c r="N64" s="18" t="str">
        <f ca="1">IF(Protokoll!N64="","",VLOOKUP(Protokoll!N64,(INDIRECT(CONCATENATE($B64,"!Q2:S22"))),3,1))</f>
        <v/>
      </c>
      <c r="O64" s="18" t="str">
        <f ca="1">IF(Protokoll!O64="","",VLOOKUP(Protokoll!O64,(INDIRECT(CONCATENATE($B64,"!G2:O22"))),9,1))</f>
        <v/>
      </c>
      <c r="P64" s="18" t="str">
        <f ca="1">IF(Protokoll!P64="","",VLOOKUP(Protokoll!P64,(INDIRECT(CONCATENATE($B64,"!H2:O22"))),8,1))</f>
        <v/>
      </c>
      <c r="Q64" s="18" t="str">
        <f ca="1">IF(Protokoll!Q64="","",VLOOKUP(Protokoll!Q64,(INDIRECT(CONCATENATE($B64,"!I2:O22"))),7,1))</f>
        <v/>
      </c>
      <c r="R64" s="18" t="str">
        <f ca="1">IF(Protokoll!R64="","",VLOOKUP(Protokoll!R64,(INDIRECT(CONCATENATE($B64,"!J2:O22"))),6,1))</f>
        <v/>
      </c>
      <c r="S64" s="18" t="str">
        <f ca="1">IF(Protokoll!S64="","",VLOOKUP(Protokoll!S64,(INDIRECT(CONCATENATE($B64,"!K2:O22"))),5,1))</f>
        <v/>
      </c>
      <c r="T64" s="18" t="str">
        <f ca="1">IF(Protokoll!T64="","",VLOOKUP(Protokoll!T64,(INDIRECT(CONCATENATE($B64,"!R2:S22"))),2,1))</f>
        <v/>
      </c>
      <c r="U64" s="18" t="str">
        <f ca="1">IF(Protokoll!U64="","",VLOOKUP(Protokoll!U64,(INDIRECT(CONCATENATE($B64,"!M2:O22"))),3,1))</f>
        <v/>
      </c>
      <c r="V64" s="18" t="str">
        <f ca="1">IF(Protokoll!V64="","",VLOOKUP(Protokoll!V64,(INDIRECT(CONCATENATE($B64,"!N2:O22"))),2,1))</f>
        <v/>
      </c>
      <c r="W64" s="79" t="str">
        <f>IF(Protokoll!W64="","",Protokoll!W64)</f>
        <v/>
      </c>
      <c r="X64" s="81" t="str">
        <f t="shared" ca="1" si="31"/>
        <v/>
      </c>
      <c r="AB64" t="str">
        <f t="shared" ca="1" si="32"/>
        <v/>
      </c>
      <c r="AC64" t="str">
        <f t="shared" ca="1" si="33"/>
        <v/>
      </c>
      <c r="AD64" t="str">
        <f t="shared" ca="1" si="34"/>
        <v/>
      </c>
      <c r="AE64" t="str">
        <f t="shared" ca="1" si="35"/>
        <v/>
      </c>
      <c r="AF64" t="str">
        <f t="shared" ca="1" si="36"/>
        <v/>
      </c>
      <c r="AG64" t="str">
        <f t="shared" ca="1" si="37"/>
        <v/>
      </c>
      <c r="AH64" t="str">
        <f t="shared" ca="1" si="38"/>
        <v/>
      </c>
      <c r="AI64" t="str">
        <f t="shared" ca="1" si="39"/>
        <v/>
      </c>
      <c r="AJ64" t="str">
        <f t="shared" ca="1" si="40"/>
        <v/>
      </c>
      <c r="AL64" t="str">
        <f t="shared" ca="1" si="41"/>
        <v/>
      </c>
      <c r="AM64" t="str">
        <f t="shared" ca="1" si="42"/>
        <v/>
      </c>
      <c r="AN64" t="str">
        <f t="shared" ca="1" si="43"/>
        <v/>
      </c>
      <c r="AO64" t="str">
        <f t="shared" ca="1" si="44"/>
        <v/>
      </c>
      <c r="AP64" t="str">
        <f t="shared" ca="1" si="45"/>
        <v/>
      </c>
      <c r="AQ64" t="str">
        <f t="shared" ca="1" si="46"/>
        <v/>
      </c>
      <c r="AR64" t="str">
        <f t="shared" ca="1" si="47"/>
        <v/>
      </c>
      <c r="AS64" t="str">
        <f t="shared" ca="1" si="48"/>
        <v/>
      </c>
      <c r="AT64" t="str">
        <f t="shared" ca="1" si="49"/>
        <v/>
      </c>
    </row>
    <row r="65" spans="1:46" x14ac:dyDescent="0.3">
      <c r="A65" s="2">
        <v>63</v>
      </c>
      <c r="B65" s="19" t="str">
        <f t="shared" si="50"/>
        <v/>
      </c>
      <c r="C65" s="20" t="str">
        <f>IF(Protokoll!C65="","",Protokoll!C65)</f>
        <v/>
      </c>
      <c r="D65" s="20" t="str">
        <f>IF(Protokoll!D65="","",Protokoll!D65)</f>
        <v/>
      </c>
      <c r="E65" s="20" t="str">
        <f>IF(Protokoll!E65="","",Protokoll!E65)</f>
        <v/>
      </c>
      <c r="F65" s="20" t="str">
        <f>IF(Protokoll!F65="","",Protokoll!F65)</f>
        <v/>
      </c>
      <c r="G65" s="82" t="str">
        <f>IF(Protokoll!G65="","",Protokoll!G65)</f>
        <v/>
      </c>
      <c r="H65" s="20" t="str">
        <f>IF(Protokoll!H65="","",Protokoll!H65)</f>
        <v/>
      </c>
      <c r="I65" s="20" t="str">
        <f>IF(Protokoll!I65="","",Protokoll!I65)</f>
        <v/>
      </c>
      <c r="J65" s="83" t="str">
        <f>IF(Protokoll!J65="","",Protokoll!J65)</f>
        <v/>
      </c>
      <c r="K65" s="20" t="str">
        <f>IF(Protokoll!K65="","",Protokoll!K65)</f>
        <v/>
      </c>
      <c r="L65" s="20" t="str">
        <f>IF(Protokoll!L65="","",Protokoll!L65)</f>
        <v/>
      </c>
      <c r="M65" s="84" t="str">
        <f>IF(Protokoll!M65="","",Protokoll!M65)</f>
        <v/>
      </c>
      <c r="N65" s="20" t="str">
        <f ca="1">IF(Protokoll!N65="","",VLOOKUP(Protokoll!N65,(INDIRECT(CONCATENATE($B65,"!Q2:S22"))),3,1))</f>
        <v/>
      </c>
      <c r="O65" s="20" t="str">
        <f ca="1">IF(Protokoll!O65="","",VLOOKUP(Protokoll!O65,(INDIRECT(CONCATENATE($B65,"!G2:O22"))),9,1))</f>
        <v/>
      </c>
      <c r="P65" s="20" t="str">
        <f ca="1">IF(Protokoll!P65="","",VLOOKUP(Protokoll!P65,(INDIRECT(CONCATENATE($B65,"!H2:O22"))),8,1))</f>
        <v/>
      </c>
      <c r="Q65" s="20" t="str">
        <f ca="1">IF(Protokoll!Q65="","",VLOOKUP(Protokoll!Q65,(INDIRECT(CONCATENATE($B65,"!I2:O22"))),7,1))</f>
        <v/>
      </c>
      <c r="R65" s="20" t="str">
        <f ca="1">IF(Protokoll!R65="","",VLOOKUP(Protokoll!R65,(INDIRECT(CONCATENATE($B65,"!J2:O22"))),6,1))</f>
        <v/>
      </c>
      <c r="S65" s="20" t="str">
        <f ca="1">IF(Protokoll!S65="","",VLOOKUP(Protokoll!S65,(INDIRECT(CONCATENATE($B65,"!K2:O22"))),5,1))</f>
        <v/>
      </c>
      <c r="T65" s="20" t="str">
        <f ca="1">IF(Protokoll!T65="","",VLOOKUP(Protokoll!T65,(INDIRECT(CONCATENATE($B65,"!R2:S22"))),2,1))</f>
        <v/>
      </c>
      <c r="U65" s="20" t="str">
        <f ca="1">IF(Protokoll!U65="","",VLOOKUP(Protokoll!U65,(INDIRECT(CONCATENATE($B65,"!M2:O22"))),3,1))</f>
        <v/>
      </c>
      <c r="V65" s="20" t="str">
        <f ca="1">IF(Protokoll!V65="","",VLOOKUP(Protokoll!V65,(INDIRECT(CONCATENATE($B65,"!N2:O22"))),2,1))</f>
        <v/>
      </c>
      <c r="W65" s="83" t="str">
        <f>IF(Protokoll!W65="","",Protokoll!W65)</f>
        <v/>
      </c>
      <c r="X65" s="85" t="str">
        <f t="shared" ca="1" si="31"/>
        <v/>
      </c>
      <c r="AB65" t="str">
        <f t="shared" ca="1" si="32"/>
        <v/>
      </c>
      <c r="AC65" t="str">
        <f t="shared" ca="1" si="33"/>
        <v/>
      </c>
      <c r="AD65" t="str">
        <f t="shared" ca="1" si="34"/>
        <v/>
      </c>
      <c r="AE65" t="str">
        <f t="shared" ca="1" si="35"/>
        <v/>
      </c>
      <c r="AF65" t="str">
        <f t="shared" ca="1" si="36"/>
        <v/>
      </c>
      <c r="AG65" t="str">
        <f t="shared" ca="1" si="37"/>
        <v/>
      </c>
      <c r="AH65" t="str">
        <f t="shared" ca="1" si="38"/>
        <v/>
      </c>
      <c r="AI65" t="str">
        <f t="shared" ca="1" si="39"/>
        <v/>
      </c>
      <c r="AJ65" t="str">
        <f t="shared" ca="1" si="40"/>
        <v/>
      </c>
      <c r="AL65" t="str">
        <f t="shared" ca="1" si="41"/>
        <v/>
      </c>
      <c r="AM65" t="str">
        <f t="shared" ca="1" si="42"/>
        <v/>
      </c>
      <c r="AN65" t="str">
        <f t="shared" ca="1" si="43"/>
        <v/>
      </c>
      <c r="AO65" t="str">
        <f t="shared" ca="1" si="44"/>
        <v/>
      </c>
      <c r="AP65" t="str">
        <f t="shared" ca="1" si="45"/>
        <v/>
      </c>
      <c r="AQ65" t="str">
        <f t="shared" ca="1" si="46"/>
        <v/>
      </c>
      <c r="AR65" t="str">
        <f t="shared" ca="1" si="47"/>
        <v/>
      </c>
      <c r="AS65" t="str">
        <f t="shared" ca="1" si="48"/>
        <v/>
      </c>
      <c r="AT65" t="str">
        <f t="shared" ca="1" si="49"/>
        <v/>
      </c>
    </row>
    <row r="66" spans="1:46" x14ac:dyDescent="0.3">
      <c r="A66" s="15">
        <v>64</v>
      </c>
      <c r="B66" s="16" t="str">
        <f t="shared" si="50"/>
        <v/>
      </c>
      <c r="C66" s="18" t="str">
        <f>IF(Protokoll!C66="","",Protokoll!C66)</f>
        <v/>
      </c>
      <c r="D66" s="18" t="str">
        <f>IF(Protokoll!D66="","",Protokoll!D66)</f>
        <v/>
      </c>
      <c r="E66" s="18" t="str">
        <f>IF(Protokoll!E66="","",Protokoll!E66)</f>
        <v/>
      </c>
      <c r="F66" s="18" t="str">
        <f>IF(Protokoll!F66="","",Protokoll!F66)</f>
        <v/>
      </c>
      <c r="G66" s="86" t="str">
        <f>IF(Protokoll!G66="","",Protokoll!G66)</f>
        <v/>
      </c>
      <c r="H66" s="18" t="str">
        <f>IF(Protokoll!H66="","",Protokoll!H66)</f>
        <v/>
      </c>
      <c r="I66" s="18" t="str">
        <f>IF(Protokoll!I66="","",Protokoll!I66)</f>
        <v/>
      </c>
      <c r="J66" s="79" t="str">
        <f>IF(Protokoll!J66="","",Protokoll!J66)</f>
        <v/>
      </c>
      <c r="K66" s="18" t="str">
        <f>IF(Protokoll!K66="","",Protokoll!K66)</f>
        <v/>
      </c>
      <c r="L66" s="18" t="str">
        <f>IF(Protokoll!L66="","",Protokoll!L66)</f>
        <v/>
      </c>
      <c r="M66" s="80" t="str">
        <f>IF(Protokoll!M66="","",Protokoll!M66)</f>
        <v/>
      </c>
      <c r="N66" s="18" t="str">
        <f ca="1">IF(Protokoll!N66="","",VLOOKUP(Protokoll!N66,(INDIRECT(CONCATENATE($B66,"!Q2:S22"))),3,1))</f>
        <v/>
      </c>
      <c r="O66" s="18" t="str">
        <f ca="1">IF(Protokoll!O66="","",VLOOKUP(Protokoll!O66,(INDIRECT(CONCATENATE($B66,"!G2:O22"))),9,1))</f>
        <v/>
      </c>
      <c r="P66" s="18" t="str">
        <f ca="1">IF(Protokoll!P66="","",VLOOKUP(Protokoll!P66,(INDIRECT(CONCATENATE($B66,"!H2:O22"))),8,1))</f>
        <v/>
      </c>
      <c r="Q66" s="18" t="str">
        <f ca="1">IF(Protokoll!Q66="","",VLOOKUP(Protokoll!Q66,(INDIRECT(CONCATENATE($B66,"!I2:O22"))),7,1))</f>
        <v/>
      </c>
      <c r="R66" s="18" t="str">
        <f ca="1">IF(Protokoll!R66="","",VLOOKUP(Protokoll!R66,(INDIRECT(CONCATENATE($B66,"!J2:O22"))),6,1))</f>
        <v/>
      </c>
      <c r="S66" s="18" t="str">
        <f ca="1">IF(Protokoll!S66="","",VLOOKUP(Protokoll!S66,(INDIRECT(CONCATENATE($B66,"!K2:O22"))),5,1))</f>
        <v/>
      </c>
      <c r="T66" s="18" t="str">
        <f ca="1">IF(Protokoll!T66="","",VLOOKUP(Protokoll!T66,(INDIRECT(CONCATENATE($B66,"!R2:S22"))),2,1))</f>
        <v/>
      </c>
      <c r="U66" s="18" t="str">
        <f ca="1">IF(Protokoll!U66="","",VLOOKUP(Protokoll!U66,(INDIRECT(CONCATENATE($B66,"!M2:O22"))),3,1))</f>
        <v/>
      </c>
      <c r="V66" s="18" t="str">
        <f ca="1">IF(Protokoll!V66="","",VLOOKUP(Protokoll!V66,(INDIRECT(CONCATENATE($B66,"!N2:O22"))),2,1))</f>
        <v/>
      </c>
      <c r="W66" s="79" t="str">
        <f>IF(Protokoll!W66="","",Protokoll!W66)</f>
        <v/>
      </c>
      <c r="X66" s="81" t="str">
        <f t="shared" ca="1" si="31"/>
        <v/>
      </c>
      <c r="AB66" t="str">
        <f t="shared" ca="1" si="32"/>
        <v/>
      </c>
      <c r="AC66" t="str">
        <f t="shared" ca="1" si="33"/>
        <v/>
      </c>
      <c r="AD66" t="str">
        <f t="shared" ca="1" si="34"/>
        <v/>
      </c>
      <c r="AE66" t="str">
        <f t="shared" ca="1" si="35"/>
        <v/>
      </c>
      <c r="AF66" t="str">
        <f t="shared" ca="1" si="36"/>
        <v/>
      </c>
      <c r="AG66" t="str">
        <f t="shared" ca="1" si="37"/>
        <v/>
      </c>
      <c r="AH66" t="str">
        <f t="shared" ca="1" si="38"/>
        <v/>
      </c>
      <c r="AI66" t="str">
        <f t="shared" ca="1" si="39"/>
        <v/>
      </c>
      <c r="AJ66" t="str">
        <f t="shared" ca="1" si="40"/>
        <v/>
      </c>
      <c r="AL66" t="str">
        <f t="shared" ca="1" si="41"/>
        <v/>
      </c>
      <c r="AM66" t="str">
        <f t="shared" ca="1" si="42"/>
        <v/>
      </c>
      <c r="AN66" t="str">
        <f t="shared" ca="1" si="43"/>
        <v/>
      </c>
      <c r="AO66" t="str">
        <f t="shared" ca="1" si="44"/>
        <v/>
      </c>
      <c r="AP66" t="str">
        <f t="shared" ca="1" si="45"/>
        <v/>
      </c>
      <c r="AQ66" t="str">
        <f t="shared" ca="1" si="46"/>
        <v/>
      </c>
      <c r="AR66" t="str">
        <f t="shared" ca="1" si="47"/>
        <v/>
      </c>
      <c r="AS66" t="str">
        <f t="shared" ca="1" si="48"/>
        <v/>
      </c>
      <c r="AT66" t="str">
        <f t="shared" ca="1" si="49"/>
        <v/>
      </c>
    </row>
    <row r="67" spans="1:46" x14ac:dyDescent="0.3">
      <c r="A67" s="2">
        <v>65</v>
      </c>
      <c r="B67" s="19" t="str">
        <f t="shared" ref="B67:B101" si="51">CONCATENATE(H67,I67)</f>
        <v/>
      </c>
      <c r="C67" s="20" t="str">
        <f>IF(Protokoll!C67="","",Protokoll!C67)</f>
        <v/>
      </c>
      <c r="D67" s="20" t="str">
        <f>IF(Protokoll!D67="","",Protokoll!D67)</f>
        <v/>
      </c>
      <c r="E67" s="20" t="str">
        <f>IF(Protokoll!E67="","",Protokoll!E67)</f>
        <v/>
      </c>
      <c r="F67" s="20" t="str">
        <f>IF(Protokoll!F67="","",Protokoll!F67)</f>
        <v/>
      </c>
      <c r="G67" s="82" t="str">
        <f>IF(Protokoll!G67="","",Protokoll!G67)</f>
        <v/>
      </c>
      <c r="H67" s="20" t="str">
        <f>IF(Protokoll!H67="","",Protokoll!H67)</f>
        <v/>
      </c>
      <c r="I67" s="20" t="str">
        <f>IF(Protokoll!I67="","",Protokoll!I67)</f>
        <v/>
      </c>
      <c r="J67" s="83" t="str">
        <f>IF(Protokoll!J67="","",Protokoll!J67)</f>
        <v/>
      </c>
      <c r="K67" s="20" t="str">
        <f>IF(Protokoll!K67="","",Protokoll!K67)</f>
        <v/>
      </c>
      <c r="L67" s="20" t="str">
        <f>IF(Protokoll!L67="","",Protokoll!L67)</f>
        <v/>
      </c>
      <c r="M67" s="84" t="str">
        <f>IF(Protokoll!M67="","",Protokoll!M67)</f>
        <v/>
      </c>
      <c r="N67" s="20" t="str">
        <f ca="1">IF(Protokoll!N67="","",VLOOKUP(Protokoll!N67,(INDIRECT(CONCATENATE($B67,"!Q2:S22"))),3,1))</f>
        <v/>
      </c>
      <c r="O67" s="20" t="str">
        <f ca="1">IF(Protokoll!O67="","",VLOOKUP(Protokoll!O67,(INDIRECT(CONCATENATE($B67,"!G2:O22"))),9,1))</f>
        <v/>
      </c>
      <c r="P67" s="20" t="str">
        <f ca="1">IF(Protokoll!P67="","",VLOOKUP(Protokoll!P67,(INDIRECT(CONCATENATE($B67,"!H2:O22"))),8,1))</f>
        <v/>
      </c>
      <c r="Q67" s="20" t="str">
        <f ca="1">IF(Protokoll!Q67="","",VLOOKUP(Protokoll!Q67,(INDIRECT(CONCATENATE($B67,"!I2:O22"))),7,1))</f>
        <v/>
      </c>
      <c r="R67" s="20" t="str">
        <f ca="1">IF(Protokoll!R67="","",VLOOKUP(Protokoll!R67,(INDIRECT(CONCATENATE($B67,"!J2:O22"))),6,1))</f>
        <v/>
      </c>
      <c r="S67" s="20" t="str">
        <f ca="1">IF(Protokoll!S67="","",VLOOKUP(Protokoll!S67,(INDIRECT(CONCATENATE($B67,"!K2:O22"))),5,1))</f>
        <v/>
      </c>
      <c r="T67" s="20" t="str">
        <f ca="1">IF(Protokoll!T67="","",VLOOKUP(Protokoll!T67,(INDIRECT(CONCATENATE($B67,"!R2:S22"))),2,1))</f>
        <v/>
      </c>
      <c r="U67" s="20" t="str">
        <f ca="1">IF(Protokoll!U67="","",VLOOKUP(Protokoll!U67,(INDIRECT(CONCATENATE($B67,"!M2:O22"))),3,1))</f>
        <v/>
      </c>
      <c r="V67" s="20" t="str">
        <f ca="1">IF(Protokoll!V67="","",VLOOKUP(Protokoll!V67,(INDIRECT(CONCATENATE($B67,"!N2:O22"))),2,1))</f>
        <v/>
      </c>
      <c r="W67" s="83" t="str">
        <f>IF(Protokoll!W67="","",Protokoll!W67)</f>
        <v/>
      </c>
      <c r="X67" s="85" t="str">
        <f t="shared" ca="1" si="31"/>
        <v/>
      </c>
      <c r="AB67" t="str">
        <f t="shared" ca="1" si="32"/>
        <v/>
      </c>
      <c r="AC67" t="str">
        <f t="shared" ca="1" si="33"/>
        <v/>
      </c>
      <c r="AD67" t="str">
        <f t="shared" ca="1" si="34"/>
        <v/>
      </c>
      <c r="AE67" t="str">
        <f t="shared" ca="1" si="35"/>
        <v/>
      </c>
      <c r="AF67" t="str">
        <f t="shared" ca="1" si="36"/>
        <v/>
      </c>
      <c r="AG67" t="str">
        <f t="shared" ca="1" si="37"/>
        <v/>
      </c>
      <c r="AH67" t="str">
        <f t="shared" ca="1" si="38"/>
        <v/>
      </c>
      <c r="AI67" t="str">
        <f t="shared" ca="1" si="39"/>
        <v/>
      </c>
      <c r="AJ67" t="str">
        <f t="shared" ca="1" si="40"/>
        <v/>
      </c>
      <c r="AL67" t="str">
        <f t="shared" ca="1" si="41"/>
        <v/>
      </c>
      <c r="AM67" t="str">
        <f t="shared" ca="1" si="42"/>
        <v/>
      </c>
      <c r="AN67" t="str">
        <f t="shared" ca="1" si="43"/>
        <v/>
      </c>
      <c r="AO67" t="str">
        <f t="shared" ca="1" si="44"/>
        <v/>
      </c>
      <c r="AP67" t="str">
        <f t="shared" ca="1" si="45"/>
        <v/>
      </c>
      <c r="AQ67" t="str">
        <f t="shared" ca="1" si="46"/>
        <v/>
      </c>
      <c r="AR67" t="str">
        <f t="shared" ca="1" si="47"/>
        <v/>
      </c>
      <c r="AS67" t="str">
        <f t="shared" ca="1" si="48"/>
        <v/>
      </c>
      <c r="AT67" t="str">
        <f t="shared" ca="1" si="49"/>
        <v/>
      </c>
    </row>
    <row r="68" spans="1:46" x14ac:dyDescent="0.3">
      <c r="A68" s="15">
        <v>66</v>
      </c>
      <c r="B68" s="16" t="str">
        <f t="shared" si="51"/>
        <v/>
      </c>
      <c r="C68" s="18" t="str">
        <f>IF(Protokoll!C68="","",Protokoll!C68)</f>
        <v/>
      </c>
      <c r="D68" s="18" t="str">
        <f>IF(Protokoll!D68="","",Protokoll!D68)</f>
        <v/>
      </c>
      <c r="E68" s="18" t="str">
        <f>IF(Protokoll!E68="","",Protokoll!E68)</f>
        <v/>
      </c>
      <c r="F68" s="18" t="str">
        <f>IF(Protokoll!F68="","",Protokoll!F68)</f>
        <v/>
      </c>
      <c r="G68" s="86" t="str">
        <f>IF(Protokoll!G68="","",Protokoll!G68)</f>
        <v/>
      </c>
      <c r="H68" s="18" t="str">
        <f>IF(Protokoll!H68="","",Protokoll!H68)</f>
        <v/>
      </c>
      <c r="I68" s="18" t="str">
        <f>IF(Protokoll!I68="","",Protokoll!I68)</f>
        <v/>
      </c>
      <c r="J68" s="79" t="str">
        <f>IF(Protokoll!J68="","",Protokoll!J68)</f>
        <v/>
      </c>
      <c r="K68" s="18" t="str">
        <f>IF(Protokoll!K68="","",Protokoll!K68)</f>
        <v/>
      </c>
      <c r="L68" s="18" t="str">
        <f>IF(Protokoll!L68="","",Protokoll!L68)</f>
        <v/>
      </c>
      <c r="M68" s="80" t="str">
        <f>IF(Protokoll!M68="","",Protokoll!M68)</f>
        <v/>
      </c>
      <c r="N68" s="18" t="str">
        <f ca="1">IF(Protokoll!N68="","",VLOOKUP(Protokoll!N68,(INDIRECT(CONCATENATE($B68,"!Q2:S22"))),3,1))</f>
        <v/>
      </c>
      <c r="O68" s="18" t="str">
        <f ca="1">IF(Protokoll!O68="","",VLOOKUP(Protokoll!O68,(INDIRECT(CONCATENATE($B68,"!G2:O22"))),9,1))</f>
        <v/>
      </c>
      <c r="P68" s="18" t="str">
        <f ca="1">IF(Protokoll!P68="","",VLOOKUP(Protokoll!P68,(INDIRECT(CONCATENATE($B68,"!H2:O22"))),8,1))</f>
        <v/>
      </c>
      <c r="Q68" s="18" t="str">
        <f ca="1">IF(Protokoll!Q68="","",VLOOKUP(Protokoll!Q68,(INDIRECT(CONCATENATE($B68,"!I2:O22"))),7,1))</f>
        <v/>
      </c>
      <c r="R68" s="18" t="str">
        <f ca="1">IF(Protokoll!R68="","",VLOOKUP(Protokoll!R68,(INDIRECT(CONCATENATE($B68,"!J2:O22"))),6,1))</f>
        <v/>
      </c>
      <c r="S68" s="18" t="str">
        <f ca="1">IF(Protokoll!S68="","",VLOOKUP(Protokoll!S68,(INDIRECT(CONCATENATE($B68,"!K2:O22"))),5,1))</f>
        <v/>
      </c>
      <c r="T68" s="18" t="str">
        <f ca="1">IF(Protokoll!T68="","",VLOOKUP(Protokoll!T68,(INDIRECT(CONCATENATE($B68,"!R2:S22"))),2,1))</f>
        <v/>
      </c>
      <c r="U68" s="18" t="str">
        <f ca="1">IF(Protokoll!U68="","",VLOOKUP(Protokoll!U68,(INDIRECT(CONCATENATE($B68,"!M2:O22"))),3,1))</f>
        <v/>
      </c>
      <c r="V68" s="18" t="str">
        <f ca="1">IF(Protokoll!V68="","",VLOOKUP(Protokoll!V68,(INDIRECT(CONCATENATE($B68,"!N2:O22"))),2,1))</f>
        <v/>
      </c>
      <c r="W68" s="79" t="str">
        <f>IF(Protokoll!W68="","",Protokoll!W68)</f>
        <v/>
      </c>
      <c r="X68" s="81" t="str">
        <f t="shared" ca="1" si="31"/>
        <v/>
      </c>
      <c r="AB68" t="str">
        <f t="shared" ca="1" si="32"/>
        <v/>
      </c>
      <c r="AC68" t="str">
        <f t="shared" ca="1" si="33"/>
        <v/>
      </c>
      <c r="AD68" t="str">
        <f t="shared" ca="1" si="34"/>
        <v/>
      </c>
      <c r="AE68" t="str">
        <f t="shared" ca="1" si="35"/>
        <v/>
      </c>
      <c r="AF68" t="str">
        <f t="shared" ca="1" si="36"/>
        <v/>
      </c>
      <c r="AG68" t="str">
        <f t="shared" ca="1" si="37"/>
        <v/>
      </c>
      <c r="AH68" t="str">
        <f t="shared" ca="1" si="38"/>
        <v/>
      </c>
      <c r="AI68" t="str">
        <f t="shared" ca="1" si="39"/>
        <v/>
      </c>
      <c r="AJ68" t="str">
        <f t="shared" ca="1" si="40"/>
        <v/>
      </c>
      <c r="AL68" t="str">
        <f t="shared" ca="1" si="41"/>
        <v/>
      </c>
      <c r="AM68" t="str">
        <f t="shared" ca="1" si="42"/>
        <v/>
      </c>
      <c r="AN68" t="str">
        <f t="shared" ca="1" si="43"/>
        <v/>
      </c>
      <c r="AO68" t="str">
        <f t="shared" ca="1" si="44"/>
        <v/>
      </c>
      <c r="AP68" t="str">
        <f t="shared" ca="1" si="45"/>
        <v/>
      </c>
      <c r="AQ68" t="str">
        <f t="shared" ca="1" si="46"/>
        <v/>
      </c>
      <c r="AR68" t="str">
        <f t="shared" ca="1" si="47"/>
        <v/>
      </c>
      <c r="AS68" t="str">
        <f t="shared" ca="1" si="48"/>
        <v/>
      </c>
      <c r="AT68" t="str">
        <f t="shared" ca="1" si="49"/>
        <v/>
      </c>
    </row>
    <row r="69" spans="1:46" x14ac:dyDescent="0.3">
      <c r="A69" s="2">
        <v>67</v>
      </c>
      <c r="B69" s="19" t="str">
        <f t="shared" si="51"/>
        <v/>
      </c>
      <c r="C69" s="20" t="str">
        <f>IF(Protokoll!C69="","",Protokoll!C69)</f>
        <v/>
      </c>
      <c r="D69" s="20" t="str">
        <f>IF(Protokoll!D69="","",Protokoll!D69)</f>
        <v/>
      </c>
      <c r="E69" s="20" t="str">
        <f>IF(Protokoll!E69="","",Protokoll!E69)</f>
        <v/>
      </c>
      <c r="F69" s="20" t="str">
        <f>IF(Protokoll!F69="","",Protokoll!F69)</f>
        <v/>
      </c>
      <c r="G69" s="82" t="str">
        <f>IF(Protokoll!G69="","",Protokoll!G69)</f>
        <v/>
      </c>
      <c r="H69" s="20" t="str">
        <f>IF(Protokoll!H69="","",Protokoll!H69)</f>
        <v/>
      </c>
      <c r="I69" s="20" t="str">
        <f>IF(Protokoll!I69="","",Protokoll!I69)</f>
        <v/>
      </c>
      <c r="J69" s="83" t="str">
        <f>IF(Protokoll!J69="","",Protokoll!J69)</f>
        <v/>
      </c>
      <c r="K69" s="20" t="str">
        <f>IF(Protokoll!K69="","",Protokoll!K69)</f>
        <v/>
      </c>
      <c r="L69" s="20" t="str">
        <f>IF(Protokoll!L69="","",Protokoll!L69)</f>
        <v/>
      </c>
      <c r="M69" s="84" t="str">
        <f>IF(Protokoll!M69="","",Protokoll!M69)</f>
        <v/>
      </c>
      <c r="N69" s="20" t="str">
        <f ca="1">IF(Protokoll!N69="","",VLOOKUP(Protokoll!N69,(INDIRECT(CONCATENATE($B69,"!Q2:S22"))),3,1))</f>
        <v/>
      </c>
      <c r="O69" s="20" t="str">
        <f ca="1">IF(Protokoll!O69="","",VLOOKUP(Protokoll!O69,(INDIRECT(CONCATENATE($B69,"!G2:O22"))),9,1))</f>
        <v/>
      </c>
      <c r="P69" s="20" t="str">
        <f ca="1">IF(Protokoll!P69="","",VLOOKUP(Protokoll!P69,(INDIRECT(CONCATENATE($B69,"!H2:O22"))),8,1))</f>
        <v/>
      </c>
      <c r="Q69" s="20" t="str">
        <f ca="1">IF(Protokoll!Q69="","",VLOOKUP(Protokoll!Q69,(INDIRECT(CONCATENATE($B69,"!I2:O22"))),7,1))</f>
        <v/>
      </c>
      <c r="R69" s="20" t="str">
        <f ca="1">IF(Protokoll!R69="","",VLOOKUP(Protokoll!R69,(INDIRECT(CONCATENATE($B69,"!J2:O22"))),6,1))</f>
        <v/>
      </c>
      <c r="S69" s="20" t="str">
        <f ca="1">IF(Protokoll!S69="","",VLOOKUP(Protokoll!S69,(INDIRECT(CONCATENATE($B69,"!K2:O22"))),5,1))</f>
        <v/>
      </c>
      <c r="T69" s="20" t="str">
        <f ca="1">IF(Protokoll!T69="","",VLOOKUP(Protokoll!T69,(INDIRECT(CONCATENATE($B69,"!R2:S22"))),2,1))</f>
        <v/>
      </c>
      <c r="U69" s="20" t="str">
        <f ca="1">IF(Protokoll!U69="","",VLOOKUP(Protokoll!U69,(INDIRECT(CONCATENATE($B69,"!M2:O22"))),3,1))</f>
        <v/>
      </c>
      <c r="V69" s="20" t="str">
        <f ca="1">IF(Protokoll!V69="","",VLOOKUP(Protokoll!V69,(INDIRECT(CONCATENATE($B69,"!N2:O22"))),2,1))</f>
        <v/>
      </c>
      <c r="W69" s="83" t="str">
        <f>IF(Protokoll!W69="","",Protokoll!W69)</f>
        <v/>
      </c>
      <c r="X69" s="85" t="str">
        <f t="shared" ca="1" si="31"/>
        <v/>
      </c>
      <c r="AB69" t="str">
        <f t="shared" ca="1" si="32"/>
        <v/>
      </c>
      <c r="AC69" t="str">
        <f t="shared" ca="1" si="33"/>
        <v/>
      </c>
      <c r="AD69" t="str">
        <f t="shared" ca="1" si="34"/>
        <v/>
      </c>
      <c r="AE69" t="str">
        <f t="shared" ca="1" si="35"/>
        <v/>
      </c>
      <c r="AF69" t="str">
        <f t="shared" ca="1" si="36"/>
        <v/>
      </c>
      <c r="AG69" t="str">
        <f t="shared" ca="1" si="37"/>
        <v/>
      </c>
      <c r="AH69" t="str">
        <f t="shared" ca="1" si="38"/>
        <v/>
      </c>
      <c r="AI69" t="str">
        <f t="shared" ca="1" si="39"/>
        <v/>
      </c>
      <c r="AJ69" t="str">
        <f t="shared" ca="1" si="40"/>
        <v/>
      </c>
      <c r="AL69" t="str">
        <f t="shared" ca="1" si="41"/>
        <v/>
      </c>
      <c r="AM69" t="str">
        <f t="shared" ca="1" si="42"/>
        <v/>
      </c>
      <c r="AN69" t="str">
        <f t="shared" ca="1" si="43"/>
        <v/>
      </c>
      <c r="AO69" t="str">
        <f t="shared" ca="1" si="44"/>
        <v/>
      </c>
      <c r="AP69" t="str">
        <f t="shared" ca="1" si="45"/>
        <v/>
      </c>
      <c r="AQ69" t="str">
        <f t="shared" ca="1" si="46"/>
        <v/>
      </c>
      <c r="AR69" t="str">
        <f t="shared" ca="1" si="47"/>
        <v/>
      </c>
      <c r="AS69" t="str">
        <f t="shared" ca="1" si="48"/>
        <v/>
      </c>
      <c r="AT69" t="str">
        <f t="shared" ca="1" si="49"/>
        <v/>
      </c>
    </row>
    <row r="70" spans="1:46" x14ac:dyDescent="0.3">
      <c r="A70" s="15">
        <v>68</v>
      </c>
      <c r="B70" s="16" t="str">
        <f t="shared" si="51"/>
        <v/>
      </c>
      <c r="C70" s="18" t="str">
        <f>IF(Protokoll!C70="","",Protokoll!C70)</f>
        <v/>
      </c>
      <c r="D70" s="18" t="str">
        <f>IF(Protokoll!D70="","",Protokoll!D70)</f>
        <v/>
      </c>
      <c r="E70" s="18" t="str">
        <f>IF(Protokoll!E70="","",Protokoll!E70)</f>
        <v/>
      </c>
      <c r="F70" s="18" t="str">
        <f>IF(Protokoll!F70="","",Protokoll!F70)</f>
        <v/>
      </c>
      <c r="G70" s="86" t="str">
        <f>IF(Protokoll!G70="","",Protokoll!G70)</f>
        <v/>
      </c>
      <c r="H70" s="18" t="str">
        <f>IF(Protokoll!H70="","",Protokoll!H70)</f>
        <v/>
      </c>
      <c r="I70" s="18" t="str">
        <f>IF(Protokoll!I70="","",Protokoll!I70)</f>
        <v/>
      </c>
      <c r="J70" s="79" t="str">
        <f>IF(Protokoll!J70="","",Protokoll!J70)</f>
        <v/>
      </c>
      <c r="K70" s="18" t="str">
        <f>IF(Protokoll!K70="","",Protokoll!K70)</f>
        <v/>
      </c>
      <c r="L70" s="18" t="str">
        <f>IF(Protokoll!L70="","",Protokoll!L70)</f>
        <v/>
      </c>
      <c r="M70" s="80" t="str">
        <f>IF(Protokoll!M70="","",Protokoll!M70)</f>
        <v/>
      </c>
      <c r="N70" s="18" t="str">
        <f ca="1">IF(Protokoll!N70="","",VLOOKUP(Protokoll!N70,(INDIRECT(CONCATENATE($B70,"!Q2:S22"))),3,1))</f>
        <v/>
      </c>
      <c r="O70" s="18" t="str">
        <f ca="1">IF(Protokoll!O70="","",VLOOKUP(Protokoll!O70,(INDIRECT(CONCATENATE($B70,"!G2:O22"))),9,1))</f>
        <v/>
      </c>
      <c r="P70" s="18" t="str">
        <f ca="1">IF(Protokoll!P70="","",VLOOKUP(Protokoll!P70,(INDIRECT(CONCATENATE($B70,"!H2:O22"))),8,1))</f>
        <v/>
      </c>
      <c r="Q70" s="18" t="str">
        <f ca="1">IF(Protokoll!Q70="","",VLOOKUP(Protokoll!Q70,(INDIRECT(CONCATENATE($B70,"!I2:O22"))),7,1))</f>
        <v/>
      </c>
      <c r="R70" s="18" t="str">
        <f ca="1">IF(Protokoll!R70="","",VLOOKUP(Protokoll!R70,(INDIRECT(CONCATENATE($B70,"!J2:O22"))),6,1))</f>
        <v/>
      </c>
      <c r="S70" s="18" t="str">
        <f ca="1">IF(Protokoll!S70="","",VLOOKUP(Protokoll!S70,(INDIRECT(CONCATENATE($B70,"!K2:O22"))),5,1))</f>
        <v/>
      </c>
      <c r="T70" s="18" t="str">
        <f ca="1">IF(Protokoll!T70="","",VLOOKUP(Protokoll!T70,(INDIRECT(CONCATENATE($B70,"!R2:S22"))),2,1))</f>
        <v/>
      </c>
      <c r="U70" s="18" t="str">
        <f ca="1">IF(Protokoll!U70="","",VLOOKUP(Protokoll!U70,(INDIRECT(CONCATENATE($B70,"!M2:O22"))),3,1))</f>
        <v/>
      </c>
      <c r="V70" s="18" t="str">
        <f ca="1">IF(Protokoll!V70="","",VLOOKUP(Protokoll!V70,(INDIRECT(CONCATENATE($B70,"!N2:O22"))),2,1))</f>
        <v/>
      </c>
      <c r="W70" s="79" t="str">
        <f>IF(Protokoll!W70="","",Protokoll!W70)</f>
        <v/>
      </c>
      <c r="X70" s="81" t="str">
        <f t="shared" ref="X70:X133" ca="1" si="52">IF((COUNT(N70:V70))=0,"",(SUM(AB70:AJ70)/8))</f>
        <v/>
      </c>
      <c r="AB70" t="str">
        <f t="shared" ca="1" si="32"/>
        <v/>
      </c>
      <c r="AC70" t="str">
        <f t="shared" ca="1" si="33"/>
        <v/>
      </c>
      <c r="AD70" t="str">
        <f t="shared" ca="1" si="34"/>
        <v/>
      </c>
      <c r="AE70" t="str">
        <f t="shared" ca="1" si="35"/>
        <v/>
      </c>
      <c r="AF70" t="str">
        <f t="shared" ca="1" si="36"/>
        <v/>
      </c>
      <c r="AG70" t="str">
        <f t="shared" ca="1" si="37"/>
        <v/>
      </c>
      <c r="AH70" t="str">
        <f t="shared" ca="1" si="38"/>
        <v/>
      </c>
      <c r="AI70" t="str">
        <f t="shared" ca="1" si="39"/>
        <v/>
      </c>
      <c r="AJ70" t="str">
        <f t="shared" ca="1" si="40"/>
        <v/>
      </c>
      <c r="AL70" t="str">
        <f t="shared" ca="1" si="41"/>
        <v/>
      </c>
      <c r="AM70" t="str">
        <f t="shared" ca="1" si="42"/>
        <v/>
      </c>
      <c r="AN70" t="str">
        <f t="shared" ca="1" si="43"/>
        <v/>
      </c>
      <c r="AO70" t="str">
        <f t="shared" ca="1" si="44"/>
        <v/>
      </c>
      <c r="AP70" t="str">
        <f t="shared" ca="1" si="45"/>
        <v/>
      </c>
      <c r="AQ70" t="str">
        <f t="shared" ca="1" si="46"/>
        <v/>
      </c>
      <c r="AR70" t="str">
        <f t="shared" ca="1" si="47"/>
        <v/>
      </c>
      <c r="AS70" t="str">
        <f t="shared" ca="1" si="48"/>
        <v/>
      </c>
      <c r="AT70" t="str">
        <f t="shared" ca="1" si="49"/>
        <v/>
      </c>
    </row>
    <row r="71" spans="1:46" x14ac:dyDescent="0.3">
      <c r="A71" s="2">
        <v>69</v>
      </c>
      <c r="B71" s="19" t="str">
        <f t="shared" si="51"/>
        <v/>
      </c>
      <c r="C71" s="20" t="str">
        <f>IF(Protokoll!C71="","",Protokoll!C71)</f>
        <v/>
      </c>
      <c r="D71" s="20" t="str">
        <f>IF(Protokoll!D71="","",Protokoll!D71)</f>
        <v/>
      </c>
      <c r="E71" s="20" t="str">
        <f>IF(Protokoll!E71="","",Protokoll!E71)</f>
        <v/>
      </c>
      <c r="F71" s="20" t="str">
        <f>IF(Protokoll!F71="","",Protokoll!F71)</f>
        <v/>
      </c>
      <c r="G71" s="82" t="str">
        <f>IF(Protokoll!G71="","",Protokoll!G71)</f>
        <v/>
      </c>
      <c r="H71" s="20" t="str">
        <f>IF(Protokoll!H71="","",Protokoll!H71)</f>
        <v/>
      </c>
      <c r="I71" s="20" t="str">
        <f>IF(Protokoll!I71="","",Protokoll!I71)</f>
        <v/>
      </c>
      <c r="J71" s="83" t="str">
        <f>IF(Protokoll!J71="","",Protokoll!J71)</f>
        <v/>
      </c>
      <c r="K71" s="20" t="str">
        <f>IF(Protokoll!K71="","",Protokoll!K71)</f>
        <v/>
      </c>
      <c r="L71" s="20" t="str">
        <f>IF(Protokoll!L71="","",Protokoll!L71)</f>
        <v/>
      </c>
      <c r="M71" s="84" t="str">
        <f>IF(Protokoll!M71="","",Protokoll!M71)</f>
        <v/>
      </c>
      <c r="N71" s="20" t="str">
        <f ca="1">IF(Protokoll!N71="","",VLOOKUP(Protokoll!N71,(INDIRECT(CONCATENATE($B71,"!Q2:S22"))),3,1))</f>
        <v/>
      </c>
      <c r="O71" s="20" t="str">
        <f ca="1">IF(Protokoll!O71="","",VLOOKUP(Protokoll!O71,(INDIRECT(CONCATENATE($B71,"!G2:O22"))),9,1))</f>
        <v/>
      </c>
      <c r="P71" s="20" t="str">
        <f ca="1">IF(Protokoll!P71="","",VLOOKUP(Protokoll!P71,(INDIRECT(CONCATENATE($B71,"!H2:O22"))),8,1))</f>
        <v/>
      </c>
      <c r="Q71" s="20" t="str">
        <f ca="1">IF(Protokoll!Q71="","",VLOOKUP(Protokoll!Q71,(INDIRECT(CONCATENATE($B71,"!I2:O22"))),7,1))</f>
        <v/>
      </c>
      <c r="R71" s="20" t="str">
        <f ca="1">IF(Protokoll!R71="","",VLOOKUP(Protokoll!R71,(INDIRECT(CONCATENATE($B71,"!J2:O22"))),6,1))</f>
        <v/>
      </c>
      <c r="S71" s="20" t="str">
        <f ca="1">IF(Protokoll!S71="","",VLOOKUP(Protokoll!S71,(INDIRECT(CONCATENATE($B71,"!K2:O22"))),5,1))</f>
        <v/>
      </c>
      <c r="T71" s="20" t="str">
        <f ca="1">IF(Protokoll!T71="","",VLOOKUP(Protokoll!T71,(INDIRECT(CONCATENATE($B71,"!R2:S22"))),2,1))</f>
        <v/>
      </c>
      <c r="U71" s="20" t="str">
        <f ca="1">IF(Protokoll!U71="","",VLOOKUP(Protokoll!U71,(INDIRECT(CONCATENATE($B71,"!M2:O22"))),3,1))</f>
        <v/>
      </c>
      <c r="V71" s="20" t="str">
        <f ca="1">IF(Protokoll!V71="","",VLOOKUP(Protokoll!V71,(INDIRECT(CONCATENATE($B71,"!N2:O22"))),2,1))</f>
        <v/>
      </c>
      <c r="W71" s="83" t="str">
        <f>IF(Protokoll!W71="","",Protokoll!W71)</f>
        <v/>
      </c>
      <c r="X71" s="85" t="str">
        <f t="shared" ca="1" si="52"/>
        <v/>
      </c>
      <c r="AB71" t="str">
        <f t="shared" ca="1" si="32"/>
        <v/>
      </c>
      <c r="AC71" t="str">
        <f t="shared" ca="1" si="33"/>
        <v/>
      </c>
      <c r="AD71" t="str">
        <f t="shared" ca="1" si="34"/>
        <v/>
      </c>
      <c r="AE71" t="str">
        <f t="shared" ca="1" si="35"/>
        <v/>
      </c>
      <c r="AF71" t="str">
        <f t="shared" ca="1" si="36"/>
        <v/>
      </c>
      <c r="AG71" t="str">
        <f t="shared" ca="1" si="37"/>
        <v/>
      </c>
      <c r="AH71" t="str">
        <f t="shared" ca="1" si="38"/>
        <v/>
      </c>
      <c r="AI71" t="str">
        <f t="shared" ca="1" si="39"/>
        <v/>
      </c>
      <c r="AJ71" t="str">
        <f t="shared" ca="1" si="40"/>
        <v/>
      </c>
      <c r="AL71" t="str">
        <f t="shared" ca="1" si="41"/>
        <v/>
      </c>
      <c r="AM71" t="str">
        <f t="shared" ca="1" si="42"/>
        <v/>
      </c>
      <c r="AN71" t="str">
        <f t="shared" ca="1" si="43"/>
        <v/>
      </c>
      <c r="AO71" t="str">
        <f t="shared" ca="1" si="44"/>
        <v/>
      </c>
      <c r="AP71" t="str">
        <f t="shared" ca="1" si="45"/>
        <v/>
      </c>
      <c r="AQ71" t="str">
        <f t="shared" ca="1" si="46"/>
        <v/>
      </c>
      <c r="AR71" t="str">
        <f t="shared" ca="1" si="47"/>
        <v/>
      </c>
      <c r="AS71" t="str">
        <f t="shared" ca="1" si="48"/>
        <v/>
      </c>
      <c r="AT71" t="str">
        <f t="shared" ca="1" si="49"/>
        <v/>
      </c>
    </row>
    <row r="72" spans="1:46" x14ac:dyDescent="0.3">
      <c r="A72" s="15">
        <v>70</v>
      </c>
      <c r="B72" s="16" t="str">
        <f t="shared" si="51"/>
        <v/>
      </c>
      <c r="C72" s="18" t="str">
        <f>IF(Protokoll!C72="","",Protokoll!C72)</f>
        <v/>
      </c>
      <c r="D72" s="18" t="str">
        <f>IF(Protokoll!D72="","",Protokoll!D72)</f>
        <v/>
      </c>
      <c r="E72" s="18" t="str">
        <f>IF(Protokoll!E72="","",Protokoll!E72)</f>
        <v/>
      </c>
      <c r="F72" s="18" t="str">
        <f>IF(Protokoll!F72="","",Protokoll!F72)</f>
        <v/>
      </c>
      <c r="G72" s="86" t="str">
        <f>IF(Protokoll!G72="","",Protokoll!G72)</f>
        <v/>
      </c>
      <c r="H72" s="18" t="str">
        <f>IF(Protokoll!H72="","",Protokoll!H72)</f>
        <v/>
      </c>
      <c r="I72" s="18" t="str">
        <f>IF(Protokoll!I72="","",Protokoll!I72)</f>
        <v/>
      </c>
      <c r="J72" s="79" t="str">
        <f>IF(Protokoll!J72="","",Protokoll!J72)</f>
        <v/>
      </c>
      <c r="K72" s="18" t="str">
        <f>IF(Protokoll!K72="","",Protokoll!K72)</f>
        <v/>
      </c>
      <c r="L72" s="18" t="str">
        <f>IF(Protokoll!L72="","",Protokoll!L72)</f>
        <v/>
      </c>
      <c r="M72" s="80" t="str">
        <f>IF(Protokoll!M72="","",Protokoll!M72)</f>
        <v/>
      </c>
      <c r="N72" s="18" t="str">
        <f ca="1">IF(Protokoll!N72="","",VLOOKUP(Protokoll!N72,(INDIRECT(CONCATENATE($B72,"!Q2:S22"))),3,1))</f>
        <v/>
      </c>
      <c r="O72" s="18" t="str">
        <f ca="1">IF(Protokoll!O72="","",VLOOKUP(Protokoll!O72,(INDIRECT(CONCATENATE($B72,"!G2:O22"))),9,1))</f>
        <v/>
      </c>
      <c r="P72" s="18" t="str">
        <f ca="1">IF(Protokoll!P72="","",VLOOKUP(Protokoll!P72,(INDIRECT(CONCATENATE($B72,"!H2:O22"))),8,1))</f>
        <v/>
      </c>
      <c r="Q72" s="18" t="str">
        <f ca="1">IF(Protokoll!Q72="","",VLOOKUP(Protokoll!Q72,(INDIRECT(CONCATENATE($B72,"!I2:O22"))),7,1))</f>
        <v/>
      </c>
      <c r="R72" s="18" t="str">
        <f ca="1">IF(Protokoll!R72="","",VLOOKUP(Protokoll!R72,(INDIRECT(CONCATENATE($B72,"!J2:O22"))),6,1))</f>
        <v/>
      </c>
      <c r="S72" s="18" t="str">
        <f ca="1">IF(Protokoll!S72="","",VLOOKUP(Protokoll!S72,(INDIRECT(CONCATENATE($B72,"!K2:O22"))),5,1))</f>
        <v/>
      </c>
      <c r="T72" s="18" t="str">
        <f ca="1">IF(Protokoll!T72="","",VLOOKUP(Protokoll!T72,(INDIRECT(CONCATENATE($B72,"!R2:S22"))),2,1))</f>
        <v/>
      </c>
      <c r="U72" s="18" t="str">
        <f ca="1">IF(Protokoll!U72="","",VLOOKUP(Protokoll!U72,(INDIRECT(CONCATENATE($B72,"!M2:O22"))),3,1))</f>
        <v/>
      </c>
      <c r="V72" s="18" t="str">
        <f ca="1">IF(Protokoll!V72="","",VLOOKUP(Protokoll!V72,(INDIRECT(CONCATENATE($B72,"!N2:O22"))),2,1))</f>
        <v/>
      </c>
      <c r="W72" s="79" t="str">
        <f>IF(Protokoll!W72="","",Protokoll!W72)</f>
        <v/>
      </c>
      <c r="X72" s="81" t="str">
        <f t="shared" ca="1" si="52"/>
        <v/>
      </c>
      <c r="AB72" t="str">
        <f t="shared" ca="1" si="32"/>
        <v/>
      </c>
      <c r="AC72" t="str">
        <f t="shared" ca="1" si="33"/>
        <v/>
      </c>
      <c r="AD72" t="str">
        <f t="shared" ca="1" si="34"/>
        <v/>
      </c>
      <c r="AE72" t="str">
        <f t="shared" ca="1" si="35"/>
        <v/>
      </c>
      <c r="AF72" t="str">
        <f t="shared" ca="1" si="36"/>
        <v/>
      </c>
      <c r="AG72" t="str">
        <f t="shared" ca="1" si="37"/>
        <v/>
      </c>
      <c r="AH72" t="str">
        <f t="shared" ca="1" si="38"/>
        <v/>
      </c>
      <c r="AI72" t="str">
        <f t="shared" ca="1" si="39"/>
        <v/>
      </c>
      <c r="AJ72" t="str">
        <f t="shared" ca="1" si="40"/>
        <v/>
      </c>
      <c r="AL72" t="str">
        <f t="shared" ca="1" si="41"/>
        <v/>
      </c>
      <c r="AM72" t="str">
        <f t="shared" ca="1" si="42"/>
        <v/>
      </c>
      <c r="AN72" t="str">
        <f t="shared" ca="1" si="43"/>
        <v/>
      </c>
      <c r="AO72" t="str">
        <f t="shared" ca="1" si="44"/>
        <v/>
      </c>
      <c r="AP72" t="str">
        <f t="shared" ca="1" si="45"/>
        <v/>
      </c>
      <c r="AQ72" t="str">
        <f t="shared" ca="1" si="46"/>
        <v/>
      </c>
      <c r="AR72" t="str">
        <f t="shared" ca="1" si="47"/>
        <v/>
      </c>
      <c r="AS72" t="str">
        <f t="shared" ca="1" si="48"/>
        <v/>
      </c>
      <c r="AT72" t="str">
        <f t="shared" ca="1" si="49"/>
        <v/>
      </c>
    </row>
    <row r="73" spans="1:46" x14ac:dyDescent="0.3">
      <c r="A73" s="2">
        <v>71</v>
      </c>
      <c r="B73" s="19" t="str">
        <f t="shared" si="51"/>
        <v/>
      </c>
      <c r="C73" s="20" t="str">
        <f>IF(Protokoll!C73="","",Protokoll!C73)</f>
        <v/>
      </c>
      <c r="D73" s="20" t="str">
        <f>IF(Protokoll!D73="","",Protokoll!D73)</f>
        <v/>
      </c>
      <c r="E73" s="20" t="str">
        <f>IF(Protokoll!E73="","",Protokoll!E73)</f>
        <v/>
      </c>
      <c r="F73" s="20" t="str">
        <f>IF(Protokoll!F73="","",Protokoll!F73)</f>
        <v/>
      </c>
      <c r="G73" s="82" t="str">
        <f>IF(Protokoll!G73="","",Protokoll!G73)</f>
        <v/>
      </c>
      <c r="H73" s="20" t="str">
        <f>IF(Protokoll!H73="","",Protokoll!H73)</f>
        <v/>
      </c>
      <c r="I73" s="20" t="str">
        <f>IF(Protokoll!I73="","",Protokoll!I73)</f>
        <v/>
      </c>
      <c r="J73" s="83" t="str">
        <f>IF(Protokoll!J73="","",Protokoll!J73)</f>
        <v/>
      </c>
      <c r="K73" s="20" t="str">
        <f>IF(Protokoll!K73="","",Protokoll!K73)</f>
        <v/>
      </c>
      <c r="L73" s="20" t="str">
        <f>IF(Protokoll!L73="","",Protokoll!L73)</f>
        <v/>
      </c>
      <c r="M73" s="84" t="str">
        <f>IF(Protokoll!M73="","",Protokoll!M73)</f>
        <v/>
      </c>
      <c r="N73" s="20" t="str">
        <f ca="1">IF(Protokoll!N73="","",VLOOKUP(Protokoll!N73,(INDIRECT(CONCATENATE($B73,"!Q2:S22"))),3,1))</f>
        <v/>
      </c>
      <c r="O73" s="20" t="str">
        <f ca="1">IF(Protokoll!O73="","",VLOOKUP(Protokoll!O73,(INDIRECT(CONCATENATE($B73,"!G2:O22"))),9,1))</f>
        <v/>
      </c>
      <c r="P73" s="20" t="str">
        <f ca="1">IF(Protokoll!P73="","",VLOOKUP(Protokoll!P73,(INDIRECT(CONCATENATE($B73,"!H2:O22"))),8,1))</f>
        <v/>
      </c>
      <c r="Q73" s="20" t="str">
        <f ca="1">IF(Protokoll!Q73="","",VLOOKUP(Protokoll!Q73,(INDIRECT(CONCATENATE($B73,"!I2:O22"))),7,1))</f>
        <v/>
      </c>
      <c r="R73" s="20" t="str">
        <f ca="1">IF(Protokoll!R73="","",VLOOKUP(Protokoll!R73,(INDIRECT(CONCATENATE($B73,"!J2:O22"))),6,1))</f>
        <v/>
      </c>
      <c r="S73" s="20" t="str">
        <f ca="1">IF(Protokoll!S73="","",VLOOKUP(Protokoll!S73,(INDIRECT(CONCATENATE($B73,"!K2:O22"))),5,1))</f>
        <v/>
      </c>
      <c r="T73" s="20" t="str">
        <f ca="1">IF(Protokoll!T73="","",VLOOKUP(Protokoll!T73,(INDIRECT(CONCATENATE($B73,"!R2:S22"))),2,1))</f>
        <v/>
      </c>
      <c r="U73" s="20" t="str">
        <f ca="1">IF(Protokoll!U73="","",VLOOKUP(Protokoll!U73,(INDIRECT(CONCATENATE($B73,"!M2:O22"))),3,1))</f>
        <v/>
      </c>
      <c r="V73" s="20" t="str">
        <f ca="1">IF(Protokoll!V73="","",VLOOKUP(Protokoll!V73,(INDIRECT(CONCATENATE($B73,"!N2:O22"))),2,1))</f>
        <v/>
      </c>
      <c r="W73" s="83" t="str">
        <f>IF(Protokoll!W73="","",Protokoll!W73)</f>
        <v/>
      </c>
      <c r="X73" s="85" t="str">
        <f t="shared" ca="1" si="52"/>
        <v/>
      </c>
      <c r="AB73" t="str">
        <f t="shared" ca="1" si="32"/>
        <v/>
      </c>
      <c r="AC73" t="str">
        <f t="shared" ca="1" si="33"/>
        <v/>
      </c>
      <c r="AD73" t="str">
        <f t="shared" ca="1" si="34"/>
        <v/>
      </c>
      <c r="AE73" t="str">
        <f t="shared" ca="1" si="35"/>
        <v/>
      </c>
      <c r="AF73" t="str">
        <f t="shared" ca="1" si="36"/>
        <v/>
      </c>
      <c r="AG73" t="str">
        <f t="shared" ca="1" si="37"/>
        <v/>
      </c>
      <c r="AH73" t="str">
        <f t="shared" ca="1" si="38"/>
        <v/>
      </c>
      <c r="AI73" t="str">
        <f t="shared" ca="1" si="39"/>
        <v/>
      </c>
      <c r="AJ73" t="str">
        <f t="shared" ca="1" si="40"/>
        <v/>
      </c>
      <c r="AL73" t="str">
        <f t="shared" ca="1" si="41"/>
        <v/>
      </c>
      <c r="AM73" t="str">
        <f t="shared" ca="1" si="42"/>
        <v/>
      </c>
      <c r="AN73" t="str">
        <f t="shared" ca="1" si="43"/>
        <v/>
      </c>
      <c r="AO73" t="str">
        <f t="shared" ca="1" si="44"/>
        <v/>
      </c>
      <c r="AP73" t="str">
        <f t="shared" ca="1" si="45"/>
        <v/>
      </c>
      <c r="AQ73" t="str">
        <f t="shared" ca="1" si="46"/>
        <v/>
      </c>
      <c r="AR73" t="str">
        <f t="shared" ca="1" si="47"/>
        <v/>
      </c>
      <c r="AS73" t="str">
        <f t="shared" ca="1" si="48"/>
        <v/>
      </c>
      <c r="AT73" t="str">
        <f t="shared" ca="1" si="49"/>
        <v/>
      </c>
    </row>
    <row r="74" spans="1:46" x14ac:dyDescent="0.3">
      <c r="A74" s="15">
        <v>72</v>
      </c>
      <c r="B74" s="16" t="str">
        <f t="shared" si="51"/>
        <v/>
      </c>
      <c r="C74" s="18" t="str">
        <f>IF(Protokoll!C74="","",Protokoll!C74)</f>
        <v/>
      </c>
      <c r="D74" s="18" t="str">
        <f>IF(Protokoll!D74="","",Protokoll!D74)</f>
        <v/>
      </c>
      <c r="E74" s="18" t="str">
        <f>IF(Protokoll!E74="","",Protokoll!E74)</f>
        <v/>
      </c>
      <c r="F74" s="18" t="str">
        <f>IF(Protokoll!F74="","",Protokoll!F74)</f>
        <v/>
      </c>
      <c r="G74" s="86" t="str">
        <f>IF(Protokoll!G74="","",Protokoll!G74)</f>
        <v/>
      </c>
      <c r="H74" s="18" t="str">
        <f>IF(Protokoll!H74="","",Protokoll!H74)</f>
        <v/>
      </c>
      <c r="I74" s="18" t="str">
        <f>IF(Protokoll!I74="","",Protokoll!I74)</f>
        <v/>
      </c>
      <c r="J74" s="79" t="str">
        <f>IF(Protokoll!J74="","",Protokoll!J74)</f>
        <v/>
      </c>
      <c r="K74" s="18" t="str">
        <f>IF(Protokoll!K74="","",Protokoll!K74)</f>
        <v/>
      </c>
      <c r="L74" s="18" t="str">
        <f>IF(Protokoll!L74="","",Protokoll!L74)</f>
        <v/>
      </c>
      <c r="M74" s="80" t="str">
        <f>IF(Protokoll!M74="","",Protokoll!M74)</f>
        <v/>
      </c>
      <c r="N74" s="18" t="str">
        <f ca="1">IF(Protokoll!N74="","",VLOOKUP(Protokoll!N74,(INDIRECT(CONCATENATE($B74,"!Q2:S22"))),3,1))</f>
        <v/>
      </c>
      <c r="O74" s="18" t="str">
        <f ca="1">IF(Protokoll!O74="","",VLOOKUP(Protokoll!O74,(INDIRECT(CONCATENATE($B74,"!G2:O22"))),9,1))</f>
        <v/>
      </c>
      <c r="P74" s="18" t="str">
        <f ca="1">IF(Protokoll!P74="","",VLOOKUP(Protokoll!P74,(INDIRECT(CONCATENATE($B74,"!H2:O22"))),8,1))</f>
        <v/>
      </c>
      <c r="Q74" s="18" t="str">
        <f ca="1">IF(Protokoll!Q74="","",VLOOKUP(Protokoll!Q74,(INDIRECT(CONCATENATE($B74,"!I2:O22"))),7,1))</f>
        <v/>
      </c>
      <c r="R74" s="18" t="str">
        <f ca="1">IF(Protokoll!R74="","",VLOOKUP(Protokoll!R74,(INDIRECT(CONCATENATE($B74,"!J2:O22"))),6,1))</f>
        <v/>
      </c>
      <c r="S74" s="18" t="str">
        <f ca="1">IF(Protokoll!S74="","",VLOOKUP(Protokoll!S74,(INDIRECT(CONCATENATE($B74,"!K2:O22"))),5,1))</f>
        <v/>
      </c>
      <c r="T74" s="18" t="str">
        <f ca="1">IF(Protokoll!T74="","",VLOOKUP(Protokoll!T74,(INDIRECT(CONCATENATE($B74,"!R2:S22"))),2,1))</f>
        <v/>
      </c>
      <c r="U74" s="18" t="str">
        <f ca="1">IF(Protokoll!U74="","",VLOOKUP(Protokoll!U74,(INDIRECT(CONCATENATE($B74,"!M2:O22"))),3,1))</f>
        <v/>
      </c>
      <c r="V74" s="18" t="str">
        <f ca="1">IF(Protokoll!V74="","",VLOOKUP(Protokoll!V74,(INDIRECT(CONCATENATE($B74,"!N2:O22"))),2,1))</f>
        <v/>
      </c>
      <c r="W74" s="79" t="str">
        <f>IF(Protokoll!W74="","",Protokoll!W74)</f>
        <v/>
      </c>
      <c r="X74" s="81" t="str">
        <f t="shared" ca="1" si="52"/>
        <v/>
      </c>
      <c r="AB74" t="str">
        <f t="shared" ca="1" si="32"/>
        <v/>
      </c>
      <c r="AC74" t="str">
        <f t="shared" ca="1" si="33"/>
        <v/>
      </c>
      <c r="AD74" t="str">
        <f t="shared" ca="1" si="34"/>
        <v/>
      </c>
      <c r="AE74" t="str">
        <f t="shared" ca="1" si="35"/>
        <v/>
      </c>
      <c r="AF74" t="str">
        <f t="shared" ca="1" si="36"/>
        <v/>
      </c>
      <c r="AG74" t="str">
        <f t="shared" ca="1" si="37"/>
        <v/>
      </c>
      <c r="AH74" t="str">
        <f t="shared" ca="1" si="38"/>
        <v/>
      </c>
      <c r="AI74" t="str">
        <f t="shared" ca="1" si="39"/>
        <v/>
      </c>
      <c r="AJ74" t="str">
        <f t="shared" ca="1" si="40"/>
        <v/>
      </c>
      <c r="AL74" t="str">
        <f t="shared" ca="1" si="41"/>
        <v/>
      </c>
      <c r="AM74" t="str">
        <f t="shared" ca="1" si="42"/>
        <v/>
      </c>
      <c r="AN74" t="str">
        <f t="shared" ca="1" si="43"/>
        <v/>
      </c>
      <c r="AO74" t="str">
        <f t="shared" ca="1" si="44"/>
        <v/>
      </c>
      <c r="AP74" t="str">
        <f t="shared" ca="1" si="45"/>
        <v/>
      </c>
      <c r="AQ74" t="str">
        <f t="shared" ca="1" si="46"/>
        <v/>
      </c>
      <c r="AR74" t="str">
        <f t="shared" ca="1" si="47"/>
        <v/>
      </c>
      <c r="AS74" t="str">
        <f t="shared" ca="1" si="48"/>
        <v/>
      </c>
      <c r="AT74" t="str">
        <f t="shared" ca="1" si="49"/>
        <v/>
      </c>
    </row>
    <row r="75" spans="1:46" x14ac:dyDescent="0.3">
      <c r="A75" s="2">
        <v>73</v>
      </c>
      <c r="B75" s="19" t="str">
        <f t="shared" si="51"/>
        <v/>
      </c>
      <c r="C75" s="20" t="str">
        <f>IF(Protokoll!C75="","",Protokoll!C75)</f>
        <v/>
      </c>
      <c r="D75" s="20" t="str">
        <f>IF(Protokoll!D75="","",Protokoll!D75)</f>
        <v/>
      </c>
      <c r="E75" s="20" t="str">
        <f>IF(Protokoll!E75="","",Protokoll!E75)</f>
        <v/>
      </c>
      <c r="F75" s="20" t="str">
        <f>IF(Protokoll!F75="","",Protokoll!F75)</f>
        <v/>
      </c>
      <c r="G75" s="82" t="str">
        <f>IF(Protokoll!G75="","",Protokoll!G75)</f>
        <v/>
      </c>
      <c r="H75" s="20" t="str">
        <f>IF(Protokoll!H75="","",Protokoll!H75)</f>
        <v/>
      </c>
      <c r="I75" s="20" t="str">
        <f>IF(Protokoll!I75="","",Protokoll!I75)</f>
        <v/>
      </c>
      <c r="J75" s="83" t="str">
        <f>IF(Protokoll!J75="","",Protokoll!J75)</f>
        <v/>
      </c>
      <c r="K75" s="20" t="str">
        <f>IF(Protokoll!K75="","",Protokoll!K75)</f>
        <v/>
      </c>
      <c r="L75" s="20" t="str">
        <f>IF(Protokoll!L75="","",Protokoll!L75)</f>
        <v/>
      </c>
      <c r="M75" s="84" t="str">
        <f>IF(Protokoll!M75="","",Protokoll!M75)</f>
        <v/>
      </c>
      <c r="N75" s="20" t="str">
        <f ca="1">IF(Protokoll!N75="","",VLOOKUP(Protokoll!N75,(INDIRECT(CONCATENATE($B75,"!Q2:S22"))),3,1))</f>
        <v/>
      </c>
      <c r="O75" s="20" t="str">
        <f ca="1">IF(Protokoll!O75="","",VLOOKUP(Protokoll!O75,(INDIRECT(CONCATENATE($B75,"!G2:O22"))),9,1))</f>
        <v/>
      </c>
      <c r="P75" s="20" t="str">
        <f ca="1">IF(Protokoll!P75="","",VLOOKUP(Protokoll!P75,(INDIRECT(CONCATENATE($B75,"!H2:O22"))),8,1))</f>
        <v/>
      </c>
      <c r="Q75" s="20" t="str">
        <f ca="1">IF(Protokoll!Q75="","",VLOOKUP(Protokoll!Q75,(INDIRECT(CONCATENATE($B75,"!I2:O22"))),7,1))</f>
        <v/>
      </c>
      <c r="R75" s="20" t="str">
        <f ca="1">IF(Protokoll!R75="","",VLOOKUP(Protokoll!R75,(INDIRECT(CONCATENATE($B75,"!J2:O22"))),6,1))</f>
        <v/>
      </c>
      <c r="S75" s="20" t="str">
        <f ca="1">IF(Protokoll!S75="","",VLOOKUP(Protokoll!S75,(INDIRECT(CONCATENATE($B75,"!K2:O22"))),5,1))</f>
        <v/>
      </c>
      <c r="T75" s="20" t="str">
        <f ca="1">IF(Protokoll!T75="","",VLOOKUP(Protokoll!T75,(INDIRECT(CONCATENATE($B75,"!R2:S22"))),2,1))</f>
        <v/>
      </c>
      <c r="U75" s="20" t="str">
        <f ca="1">IF(Protokoll!U75="","",VLOOKUP(Protokoll!U75,(INDIRECT(CONCATENATE($B75,"!M2:O22"))),3,1))</f>
        <v/>
      </c>
      <c r="V75" s="20" t="str">
        <f ca="1">IF(Protokoll!V75="","",VLOOKUP(Protokoll!V75,(INDIRECT(CONCATENATE($B75,"!N2:O22"))),2,1))</f>
        <v/>
      </c>
      <c r="W75" s="83" t="str">
        <f>IF(Protokoll!W75="","",Protokoll!W75)</f>
        <v/>
      </c>
      <c r="X75" s="85" t="str">
        <f t="shared" ca="1" si="52"/>
        <v/>
      </c>
      <c r="AB75" t="str">
        <f t="shared" ca="1" si="32"/>
        <v/>
      </c>
      <c r="AC75" t="str">
        <f t="shared" ca="1" si="33"/>
        <v/>
      </c>
      <c r="AD75" t="str">
        <f t="shared" ca="1" si="34"/>
        <v/>
      </c>
      <c r="AE75" t="str">
        <f t="shared" ca="1" si="35"/>
        <v/>
      </c>
      <c r="AF75" t="str">
        <f t="shared" ca="1" si="36"/>
        <v/>
      </c>
      <c r="AG75" t="str">
        <f t="shared" ca="1" si="37"/>
        <v/>
      </c>
      <c r="AH75" t="str">
        <f t="shared" ca="1" si="38"/>
        <v/>
      </c>
      <c r="AI75" t="str">
        <f t="shared" ca="1" si="39"/>
        <v/>
      </c>
      <c r="AJ75" t="str">
        <f t="shared" ca="1" si="40"/>
        <v/>
      </c>
      <c r="AL75" t="str">
        <f t="shared" ca="1" si="41"/>
        <v/>
      </c>
      <c r="AM75" t="str">
        <f t="shared" ca="1" si="42"/>
        <v/>
      </c>
      <c r="AN75" t="str">
        <f t="shared" ca="1" si="43"/>
        <v/>
      </c>
      <c r="AO75" t="str">
        <f t="shared" ca="1" si="44"/>
        <v/>
      </c>
      <c r="AP75" t="str">
        <f t="shared" ca="1" si="45"/>
        <v/>
      </c>
      <c r="AQ75" t="str">
        <f t="shared" ca="1" si="46"/>
        <v/>
      </c>
      <c r="AR75" t="str">
        <f t="shared" ca="1" si="47"/>
        <v/>
      </c>
      <c r="AS75" t="str">
        <f t="shared" ca="1" si="48"/>
        <v/>
      </c>
      <c r="AT75" t="str">
        <f t="shared" ca="1" si="49"/>
        <v/>
      </c>
    </row>
    <row r="76" spans="1:46" x14ac:dyDescent="0.3">
      <c r="A76" s="15">
        <v>74</v>
      </c>
      <c r="B76" s="16" t="str">
        <f t="shared" si="51"/>
        <v/>
      </c>
      <c r="C76" s="18" t="str">
        <f>IF(Protokoll!C76="","",Protokoll!C76)</f>
        <v/>
      </c>
      <c r="D76" s="18" t="str">
        <f>IF(Protokoll!D76="","",Protokoll!D76)</f>
        <v/>
      </c>
      <c r="E76" s="18" t="str">
        <f>IF(Protokoll!E76="","",Protokoll!E76)</f>
        <v/>
      </c>
      <c r="F76" s="18" t="str">
        <f>IF(Protokoll!F76="","",Protokoll!F76)</f>
        <v/>
      </c>
      <c r="G76" s="86" t="str">
        <f>IF(Protokoll!G76="","",Protokoll!G76)</f>
        <v/>
      </c>
      <c r="H76" s="18" t="str">
        <f>IF(Protokoll!H76="","",Protokoll!H76)</f>
        <v/>
      </c>
      <c r="I76" s="18" t="str">
        <f>IF(Protokoll!I76="","",Protokoll!I76)</f>
        <v/>
      </c>
      <c r="J76" s="79" t="str">
        <f>IF(Protokoll!J76="","",Protokoll!J76)</f>
        <v/>
      </c>
      <c r="K76" s="18" t="str">
        <f>IF(Protokoll!K76="","",Protokoll!K76)</f>
        <v/>
      </c>
      <c r="L76" s="18" t="str">
        <f>IF(Protokoll!L76="","",Protokoll!L76)</f>
        <v/>
      </c>
      <c r="M76" s="80" t="str">
        <f>IF(Protokoll!M76="","",Protokoll!M76)</f>
        <v/>
      </c>
      <c r="N76" s="18" t="str">
        <f ca="1">IF(Protokoll!N76="","",VLOOKUP(Protokoll!N76,(INDIRECT(CONCATENATE($B76,"!Q2:S22"))),3,1))</f>
        <v/>
      </c>
      <c r="O76" s="18" t="str">
        <f ca="1">IF(Protokoll!O76="","",VLOOKUP(Protokoll!O76,(INDIRECT(CONCATENATE($B76,"!G2:O22"))),9,1))</f>
        <v/>
      </c>
      <c r="P76" s="18" t="str">
        <f ca="1">IF(Protokoll!P76="","",VLOOKUP(Protokoll!P76,(INDIRECT(CONCATENATE($B76,"!H2:O22"))),8,1))</f>
        <v/>
      </c>
      <c r="Q76" s="18" t="str">
        <f ca="1">IF(Protokoll!Q76="","",VLOOKUP(Protokoll!Q76,(INDIRECT(CONCATENATE($B76,"!I2:O22"))),7,1))</f>
        <v/>
      </c>
      <c r="R76" s="18" t="str">
        <f ca="1">IF(Protokoll!R76="","",VLOOKUP(Protokoll!R76,(INDIRECT(CONCATENATE($B76,"!J2:O22"))),6,1))</f>
        <v/>
      </c>
      <c r="S76" s="18" t="str">
        <f ca="1">IF(Protokoll!S76="","",VLOOKUP(Protokoll!S76,(INDIRECT(CONCATENATE($B76,"!K2:O22"))),5,1))</f>
        <v/>
      </c>
      <c r="T76" s="18" t="str">
        <f ca="1">IF(Protokoll!T76="","",VLOOKUP(Protokoll!T76,(INDIRECT(CONCATENATE($B76,"!R2:S22"))),2,1))</f>
        <v/>
      </c>
      <c r="U76" s="18" t="str">
        <f ca="1">IF(Protokoll!U76="","",VLOOKUP(Protokoll!U76,(INDIRECT(CONCATENATE($B76,"!M2:O22"))),3,1))</f>
        <v/>
      </c>
      <c r="V76" s="18" t="str">
        <f ca="1">IF(Protokoll!V76="","",VLOOKUP(Protokoll!V76,(INDIRECT(CONCATENATE($B76,"!N2:O22"))),2,1))</f>
        <v/>
      </c>
      <c r="W76" s="79" t="str">
        <f>IF(Protokoll!W76="","",Protokoll!W76)</f>
        <v/>
      </c>
      <c r="X76" s="81" t="str">
        <f t="shared" ca="1" si="52"/>
        <v/>
      </c>
      <c r="AB76" t="str">
        <f t="shared" ca="1" si="32"/>
        <v/>
      </c>
      <c r="AC76" t="str">
        <f t="shared" ca="1" si="33"/>
        <v/>
      </c>
      <c r="AD76" t="str">
        <f t="shared" ca="1" si="34"/>
        <v/>
      </c>
      <c r="AE76" t="str">
        <f t="shared" ca="1" si="35"/>
        <v/>
      </c>
      <c r="AF76" t="str">
        <f t="shared" ca="1" si="36"/>
        <v/>
      </c>
      <c r="AG76" t="str">
        <f t="shared" ca="1" si="37"/>
        <v/>
      </c>
      <c r="AH76" t="str">
        <f t="shared" ca="1" si="38"/>
        <v/>
      </c>
      <c r="AI76" t="str">
        <f t="shared" ca="1" si="39"/>
        <v/>
      </c>
      <c r="AJ76" t="str">
        <f t="shared" ca="1" si="40"/>
        <v/>
      </c>
      <c r="AL76" t="str">
        <f t="shared" ca="1" si="41"/>
        <v/>
      </c>
      <c r="AM76" t="str">
        <f t="shared" ca="1" si="42"/>
        <v/>
      </c>
      <c r="AN76" t="str">
        <f t="shared" ca="1" si="43"/>
        <v/>
      </c>
      <c r="AO76" t="str">
        <f t="shared" ca="1" si="44"/>
        <v/>
      </c>
      <c r="AP76" t="str">
        <f t="shared" ca="1" si="45"/>
        <v/>
      </c>
      <c r="AQ76" t="str">
        <f t="shared" ca="1" si="46"/>
        <v/>
      </c>
      <c r="AR76" t="str">
        <f t="shared" ca="1" si="47"/>
        <v/>
      </c>
      <c r="AS76" t="str">
        <f t="shared" ca="1" si="48"/>
        <v/>
      </c>
      <c r="AT76" t="str">
        <f t="shared" ca="1" si="49"/>
        <v/>
      </c>
    </row>
    <row r="77" spans="1:46" x14ac:dyDescent="0.3">
      <c r="A77" s="2">
        <v>75</v>
      </c>
      <c r="B77" s="19" t="str">
        <f t="shared" si="51"/>
        <v/>
      </c>
      <c r="C77" s="20" t="str">
        <f>IF(Protokoll!C77="","",Protokoll!C77)</f>
        <v/>
      </c>
      <c r="D77" s="20" t="str">
        <f>IF(Protokoll!D77="","",Protokoll!D77)</f>
        <v/>
      </c>
      <c r="E77" s="20" t="str">
        <f>IF(Protokoll!E77="","",Protokoll!E77)</f>
        <v/>
      </c>
      <c r="F77" s="20" t="str">
        <f>IF(Protokoll!F77="","",Protokoll!F77)</f>
        <v/>
      </c>
      <c r="G77" s="82" t="str">
        <f>IF(Protokoll!G77="","",Protokoll!G77)</f>
        <v/>
      </c>
      <c r="H77" s="20" t="str">
        <f>IF(Protokoll!H77="","",Protokoll!H77)</f>
        <v/>
      </c>
      <c r="I77" s="20" t="str">
        <f>IF(Protokoll!I77="","",Protokoll!I77)</f>
        <v/>
      </c>
      <c r="J77" s="83" t="str">
        <f>IF(Protokoll!J77="","",Protokoll!J77)</f>
        <v/>
      </c>
      <c r="K77" s="20" t="str">
        <f>IF(Protokoll!K77="","",Protokoll!K77)</f>
        <v/>
      </c>
      <c r="L77" s="20" t="str">
        <f>IF(Protokoll!L77="","",Protokoll!L77)</f>
        <v/>
      </c>
      <c r="M77" s="84" t="str">
        <f>IF(Protokoll!M77="","",Protokoll!M77)</f>
        <v/>
      </c>
      <c r="N77" s="20" t="str">
        <f ca="1">IF(Protokoll!N77="","",VLOOKUP(Protokoll!N77,(INDIRECT(CONCATENATE($B77,"!Q2:S22"))),3,1))</f>
        <v/>
      </c>
      <c r="O77" s="20" t="str">
        <f ca="1">IF(Protokoll!O77="","",VLOOKUP(Protokoll!O77,(INDIRECT(CONCATENATE($B77,"!G2:O22"))),9,1))</f>
        <v/>
      </c>
      <c r="P77" s="20" t="str">
        <f ca="1">IF(Protokoll!P77="","",VLOOKUP(Protokoll!P77,(INDIRECT(CONCATENATE($B77,"!H2:O22"))),8,1))</f>
        <v/>
      </c>
      <c r="Q77" s="20" t="str">
        <f ca="1">IF(Protokoll!Q77="","",VLOOKUP(Protokoll!Q77,(INDIRECT(CONCATENATE($B77,"!I2:O22"))),7,1))</f>
        <v/>
      </c>
      <c r="R77" s="20" t="str">
        <f ca="1">IF(Protokoll!R77="","",VLOOKUP(Protokoll!R77,(INDIRECT(CONCATENATE($B77,"!J2:O22"))),6,1))</f>
        <v/>
      </c>
      <c r="S77" s="20" t="str">
        <f ca="1">IF(Protokoll!S77="","",VLOOKUP(Protokoll!S77,(INDIRECT(CONCATENATE($B77,"!K2:O22"))),5,1))</f>
        <v/>
      </c>
      <c r="T77" s="20" t="str">
        <f ca="1">IF(Protokoll!T77="","",VLOOKUP(Protokoll!T77,(INDIRECT(CONCATENATE($B77,"!R2:S22"))),2,1))</f>
        <v/>
      </c>
      <c r="U77" s="20" t="str">
        <f ca="1">IF(Protokoll!U77="","",VLOOKUP(Protokoll!U77,(INDIRECT(CONCATENATE($B77,"!M2:O22"))),3,1))</f>
        <v/>
      </c>
      <c r="V77" s="20" t="str">
        <f ca="1">IF(Protokoll!V77="","",VLOOKUP(Protokoll!V77,(INDIRECT(CONCATENATE($B77,"!N2:O22"))),2,1))</f>
        <v/>
      </c>
      <c r="W77" s="83" t="str">
        <f>IF(Protokoll!W77="","",Protokoll!W77)</f>
        <v/>
      </c>
      <c r="X77" s="85" t="str">
        <f t="shared" ca="1" si="52"/>
        <v/>
      </c>
      <c r="AB77" t="str">
        <f t="shared" ca="1" si="32"/>
        <v/>
      </c>
      <c r="AC77" t="str">
        <f t="shared" ca="1" si="33"/>
        <v/>
      </c>
      <c r="AD77" t="str">
        <f t="shared" ca="1" si="34"/>
        <v/>
      </c>
      <c r="AE77" t="str">
        <f t="shared" ca="1" si="35"/>
        <v/>
      </c>
      <c r="AF77" t="str">
        <f t="shared" ca="1" si="36"/>
        <v/>
      </c>
      <c r="AG77" t="str">
        <f t="shared" ca="1" si="37"/>
        <v/>
      </c>
      <c r="AH77" t="str">
        <f t="shared" ca="1" si="38"/>
        <v/>
      </c>
      <c r="AI77" t="str">
        <f t="shared" ca="1" si="39"/>
        <v/>
      </c>
      <c r="AJ77" t="str">
        <f t="shared" ca="1" si="40"/>
        <v/>
      </c>
      <c r="AL77" t="str">
        <f t="shared" ca="1" si="41"/>
        <v/>
      </c>
      <c r="AM77" t="str">
        <f t="shared" ca="1" si="42"/>
        <v/>
      </c>
      <c r="AN77" t="str">
        <f t="shared" ca="1" si="43"/>
        <v/>
      </c>
      <c r="AO77" t="str">
        <f t="shared" ca="1" si="44"/>
        <v/>
      </c>
      <c r="AP77" t="str">
        <f t="shared" ca="1" si="45"/>
        <v/>
      </c>
      <c r="AQ77" t="str">
        <f t="shared" ca="1" si="46"/>
        <v/>
      </c>
      <c r="AR77" t="str">
        <f t="shared" ca="1" si="47"/>
        <v/>
      </c>
      <c r="AS77" t="str">
        <f t="shared" ca="1" si="48"/>
        <v/>
      </c>
      <c r="AT77" t="str">
        <f t="shared" ca="1" si="49"/>
        <v/>
      </c>
    </row>
    <row r="78" spans="1:46" x14ac:dyDescent="0.3">
      <c r="A78" s="15">
        <v>76</v>
      </c>
      <c r="B78" s="16" t="str">
        <f t="shared" si="51"/>
        <v/>
      </c>
      <c r="C78" s="18" t="str">
        <f>IF(Protokoll!C78="","",Protokoll!C78)</f>
        <v/>
      </c>
      <c r="D78" s="18" t="str">
        <f>IF(Protokoll!D78="","",Protokoll!D78)</f>
        <v/>
      </c>
      <c r="E78" s="18" t="str">
        <f>IF(Protokoll!E78="","",Protokoll!E78)</f>
        <v/>
      </c>
      <c r="F78" s="18" t="str">
        <f>IF(Protokoll!F78="","",Protokoll!F78)</f>
        <v/>
      </c>
      <c r="G78" s="86" t="str">
        <f>IF(Protokoll!G78="","",Protokoll!G78)</f>
        <v/>
      </c>
      <c r="H78" s="18" t="str">
        <f>IF(Protokoll!H78="","",Protokoll!H78)</f>
        <v/>
      </c>
      <c r="I78" s="18" t="str">
        <f>IF(Protokoll!I78="","",Protokoll!I78)</f>
        <v/>
      </c>
      <c r="J78" s="79" t="str">
        <f>IF(Protokoll!J78="","",Protokoll!J78)</f>
        <v/>
      </c>
      <c r="K78" s="18" t="str">
        <f>IF(Protokoll!K78="","",Protokoll!K78)</f>
        <v/>
      </c>
      <c r="L78" s="18" t="str">
        <f>IF(Protokoll!L78="","",Protokoll!L78)</f>
        <v/>
      </c>
      <c r="M78" s="80" t="str">
        <f>IF(Protokoll!M78="","",Protokoll!M78)</f>
        <v/>
      </c>
      <c r="N78" s="18" t="str">
        <f ca="1">IF(Protokoll!N78="","",VLOOKUP(Protokoll!N78,(INDIRECT(CONCATENATE($B78,"!Q2:S22"))),3,1))</f>
        <v/>
      </c>
      <c r="O78" s="18" t="str">
        <f ca="1">IF(Protokoll!O78="","",VLOOKUP(Protokoll!O78,(INDIRECT(CONCATENATE($B78,"!G2:O22"))),9,1))</f>
        <v/>
      </c>
      <c r="P78" s="18" t="str">
        <f ca="1">IF(Protokoll!P78="","",VLOOKUP(Protokoll!P78,(INDIRECT(CONCATENATE($B78,"!H2:O22"))),8,1))</f>
        <v/>
      </c>
      <c r="Q78" s="18" t="str">
        <f ca="1">IF(Protokoll!Q78="","",VLOOKUP(Protokoll!Q78,(INDIRECT(CONCATENATE($B78,"!I2:O22"))),7,1))</f>
        <v/>
      </c>
      <c r="R78" s="18" t="str">
        <f ca="1">IF(Protokoll!R78="","",VLOOKUP(Protokoll!R78,(INDIRECT(CONCATENATE($B78,"!J2:O22"))),6,1))</f>
        <v/>
      </c>
      <c r="S78" s="18" t="str">
        <f ca="1">IF(Protokoll!S78="","",VLOOKUP(Protokoll!S78,(INDIRECT(CONCATENATE($B78,"!K2:O22"))),5,1))</f>
        <v/>
      </c>
      <c r="T78" s="18" t="str">
        <f ca="1">IF(Protokoll!T78="","",VLOOKUP(Protokoll!T78,(INDIRECT(CONCATENATE($B78,"!R2:S22"))),2,1))</f>
        <v/>
      </c>
      <c r="U78" s="18" t="str">
        <f ca="1">IF(Protokoll!U78="","",VLOOKUP(Protokoll!U78,(INDIRECT(CONCATENATE($B78,"!M2:O22"))),3,1))</f>
        <v/>
      </c>
      <c r="V78" s="18" t="str">
        <f ca="1">IF(Protokoll!V78="","",VLOOKUP(Protokoll!V78,(INDIRECT(CONCATENATE($B78,"!N2:O22"))),2,1))</f>
        <v/>
      </c>
      <c r="W78" s="79" t="str">
        <f>IF(Protokoll!W78="","",Protokoll!W78)</f>
        <v/>
      </c>
      <c r="X78" s="81" t="str">
        <f t="shared" ca="1" si="52"/>
        <v/>
      </c>
      <c r="AB78" t="str">
        <f t="shared" ca="1" si="32"/>
        <v/>
      </c>
      <c r="AC78" t="str">
        <f t="shared" ca="1" si="33"/>
        <v/>
      </c>
      <c r="AD78" t="str">
        <f t="shared" ca="1" si="34"/>
        <v/>
      </c>
      <c r="AE78" t="str">
        <f t="shared" ca="1" si="35"/>
        <v/>
      </c>
      <c r="AF78" t="str">
        <f t="shared" ca="1" si="36"/>
        <v/>
      </c>
      <c r="AG78" t="str">
        <f t="shared" ca="1" si="37"/>
        <v/>
      </c>
      <c r="AH78" t="str">
        <f t="shared" ca="1" si="38"/>
        <v/>
      </c>
      <c r="AI78" t="str">
        <f t="shared" ca="1" si="39"/>
        <v/>
      </c>
      <c r="AJ78" t="str">
        <f t="shared" ca="1" si="40"/>
        <v/>
      </c>
      <c r="AL78" t="str">
        <f t="shared" ca="1" si="41"/>
        <v/>
      </c>
      <c r="AM78" t="str">
        <f t="shared" ca="1" si="42"/>
        <v/>
      </c>
      <c r="AN78" t="str">
        <f t="shared" ca="1" si="43"/>
        <v/>
      </c>
      <c r="AO78" t="str">
        <f t="shared" ca="1" si="44"/>
        <v/>
      </c>
      <c r="AP78" t="str">
        <f t="shared" ca="1" si="45"/>
        <v/>
      </c>
      <c r="AQ78" t="str">
        <f t="shared" ca="1" si="46"/>
        <v/>
      </c>
      <c r="AR78" t="str">
        <f t="shared" ca="1" si="47"/>
        <v/>
      </c>
      <c r="AS78" t="str">
        <f t="shared" ca="1" si="48"/>
        <v/>
      </c>
      <c r="AT78" t="str">
        <f t="shared" ca="1" si="49"/>
        <v/>
      </c>
    </row>
    <row r="79" spans="1:46" x14ac:dyDescent="0.3">
      <c r="A79" s="2">
        <v>77</v>
      </c>
      <c r="B79" s="19" t="str">
        <f t="shared" si="51"/>
        <v/>
      </c>
      <c r="C79" s="20" t="str">
        <f>IF(Protokoll!C79="","",Protokoll!C79)</f>
        <v/>
      </c>
      <c r="D79" s="20" t="str">
        <f>IF(Protokoll!D79="","",Protokoll!D79)</f>
        <v/>
      </c>
      <c r="E79" s="20" t="str">
        <f>IF(Protokoll!E79="","",Protokoll!E79)</f>
        <v/>
      </c>
      <c r="F79" s="20" t="str">
        <f>IF(Protokoll!F79="","",Protokoll!F79)</f>
        <v/>
      </c>
      <c r="G79" s="82" t="str">
        <f>IF(Protokoll!G79="","",Protokoll!G79)</f>
        <v/>
      </c>
      <c r="H79" s="20" t="str">
        <f>IF(Protokoll!H79="","",Protokoll!H79)</f>
        <v/>
      </c>
      <c r="I79" s="20" t="str">
        <f>IF(Protokoll!I79="","",Protokoll!I79)</f>
        <v/>
      </c>
      <c r="J79" s="83" t="str">
        <f>IF(Protokoll!J79="","",Protokoll!J79)</f>
        <v/>
      </c>
      <c r="K79" s="20" t="str">
        <f>IF(Protokoll!K79="","",Protokoll!K79)</f>
        <v/>
      </c>
      <c r="L79" s="20" t="str">
        <f>IF(Protokoll!L79="","",Protokoll!L79)</f>
        <v/>
      </c>
      <c r="M79" s="84" t="str">
        <f>IF(Protokoll!M79="","",Protokoll!M79)</f>
        <v/>
      </c>
      <c r="N79" s="20" t="str">
        <f ca="1">IF(Protokoll!N79="","",VLOOKUP(Protokoll!N79,(INDIRECT(CONCATENATE($B79,"!Q2:S22"))),3,1))</f>
        <v/>
      </c>
      <c r="O79" s="20" t="str">
        <f ca="1">IF(Protokoll!O79="","",VLOOKUP(Protokoll!O79,(INDIRECT(CONCATENATE($B79,"!G2:O22"))),9,1))</f>
        <v/>
      </c>
      <c r="P79" s="20" t="str">
        <f ca="1">IF(Protokoll!P79="","",VLOOKUP(Protokoll!P79,(INDIRECT(CONCATENATE($B79,"!H2:O22"))),8,1))</f>
        <v/>
      </c>
      <c r="Q79" s="20" t="str">
        <f ca="1">IF(Protokoll!Q79="","",VLOOKUP(Protokoll!Q79,(INDIRECT(CONCATENATE($B79,"!I2:O22"))),7,1))</f>
        <v/>
      </c>
      <c r="R79" s="20" t="str">
        <f ca="1">IF(Protokoll!R79="","",VLOOKUP(Protokoll!R79,(INDIRECT(CONCATENATE($B79,"!J2:O22"))),6,1))</f>
        <v/>
      </c>
      <c r="S79" s="20" t="str">
        <f ca="1">IF(Protokoll!S79="","",VLOOKUP(Protokoll!S79,(INDIRECT(CONCATENATE($B79,"!K2:O22"))),5,1))</f>
        <v/>
      </c>
      <c r="T79" s="20" t="str">
        <f ca="1">IF(Protokoll!T79="","",VLOOKUP(Protokoll!T79,(INDIRECT(CONCATENATE($B79,"!R2:S22"))),2,1))</f>
        <v/>
      </c>
      <c r="U79" s="20" t="str">
        <f ca="1">IF(Protokoll!U79="","",VLOOKUP(Protokoll!U79,(INDIRECT(CONCATENATE($B79,"!M2:O22"))),3,1))</f>
        <v/>
      </c>
      <c r="V79" s="20" t="str">
        <f ca="1">IF(Protokoll!V79="","",VLOOKUP(Protokoll!V79,(INDIRECT(CONCATENATE($B79,"!N2:O22"))),2,1))</f>
        <v/>
      </c>
      <c r="W79" s="83" t="str">
        <f>IF(Protokoll!W79="","",Protokoll!W79)</f>
        <v/>
      </c>
      <c r="X79" s="85" t="str">
        <f t="shared" ca="1" si="52"/>
        <v/>
      </c>
      <c r="AB79" t="str">
        <f t="shared" ca="1" si="32"/>
        <v/>
      </c>
      <c r="AC79" t="str">
        <f t="shared" ca="1" si="33"/>
        <v/>
      </c>
      <c r="AD79" t="str">
        <f t="shared" ca="1" si="34"/>
        <v/>
      </c>
      <c r="AE79" t="str">
        <f t="shared" ca="1" si="35"/>
        <v/>
      </c>
      <c r="AF79" t="str">
        <f t="shared" ca="1" si="36"/>
        <v/>
      </c>
      <c r="AG79" t="str">
        <f t="shared" ca="1" si="37"/>
        <v/>
      </c>
      <c r="AH79" t="str">
        <f t="shared" ca="1" si="38"/>
        <v/>
      </c>
      <c r="AI79" t="str">
        <f t="shared" ca="1" si="39"/>
        <v/>
      </c>
      <c r="AJ79" t="str">
        <f t="shared" ca="1" si="40"/>
        <v/>
      </c>
      <c r="AL79" t="str">
        <f t="shared" ca="1" si="41"/>
        <v/>
      </c>
      <c r="AM79" t="str">
        <f t="shared" ca="1" si="42"/>
        <v/>
      </c>
      <c r="AN79" t="str">
        <f t="shared" ca="1" si="43"/>
        <v/>
      </c>
      <c r="AO79" t="str">
        <f t="shared" ca="1" si="44"/>
        <v/>
      </c>
      <c r="AP79" t="str">
        <f t="shared" ca="1" si="45"/>
        <v/>
      </c>
      <c r="AQ79" t="str">
        <f t="shared" ca="1" si="46"/>
        <v/>
      </c>
      <c r="AR79" t="str">
        <f t="shared" ca="1" si="47"/>
        <v/>
      </c>
      <c r="AS79" t="str">
        <f t="shared" ca="1" si="48"/>
        <v/>
      </c>
      <c r="AT79" t="str">
        <f t="shared" ca="1" si="49"/>
        <v/>
      </c>
    </row>
    <row r="80" spans="1:46" x14ac:dyDescent="0.3">
      <c r="A80" s="15">
        <v>78</v>
      </c>
      <c r="B80" s="16" t="str">
        <f t="shared" si="51"/>
        <v/>
      </c>
      <c r="C80" s="18" t="str">
        <f>IF(Protokoll!C80="","",Protokoll!C80)</f>
        <v/>
      </c>
      <c r="D80" s="18" t="str">
        <f>IF(Protokoll!D80="","",Protokoll!D80)</f>
        <v/>
      </c>
      <c r="E80" s="18" t="str">
        <f>IF(Protokoll!E80="","",Protokoll!E80)</f>
        <v/>
      </c>
      <c r="F80" s="18" t="str">
        <f>IF(Protokoll!F80="","",Protokoll!F80)</f>
        <v/>
      </c>
      <c r="G80" s="86" t="str">
        <f>IF(Protokoll!G80="","",Protokoll!G80)</f>
        <v/>
      </c>
      <c r="H80" s="18" t="str">
        <f>IF(Protokoll!H80="","",Protokoll!H80)</f>
        <v/>
      </c>
      <c r="I80" s="18" t="str">
        <f>IF(Protokoll!I80="","",Protokoll!I80)</f>
        <v/>
      </c>
      <c r="J80" s="79" t="str">
        <f>IF(Protokoll!J80="","",Protokoll!J80)</f>
        <v/>
      </c>
      <c r="K80" s="18" t="str">
        <f>IF(Protokoll!K80="","",Protokoll!K80)</f>
        <v/>
      </c>
      <c r="L80" s="18" t="str">
        <f>IF(Protokoll!L80="","",Protokoll!L80)</f>
        <v/>
      </c>
      <c r="M80" s="80" t="str">
        <f>IF(Protokoll!M80="","",Protokoll!M80)</f>
        <v/>
      </c>
      <c r="N80" s="18" t="str">
        <f ca="1">IF(Protokoll!N80="","",VLOOKUP(Protokoll!N80,(INDIRECT(CONCATENATE($B80,"!Q2:S22"))),3,1))</f>
        <v/>
      </c>
      <c r="O80" s="18" t="str">
        <f ca="1">IF(Protokoll!O80="","",VLOOKUP(Protokoll!O80,(INDIRECT(CONCATENATE($B80,"!G2:O22"))),9,1))</f>
        <v/>
      </c>
      <c r="P80" s="18" t="str">
        <f ca="1">IF(Protokoll!P80="","",VLOOKUP(Protokoll!P80,(INDIRECT(CONCATENATE($B80,"!H2:O22"))),8,1))</f>
        <v/>
      </c>
      <c r="Q80" s="18" t="str">
        <f ca="1">IF(Protokoll!Q80="","",VLOOKUP(Protokoll!Q80,(INDIRECT(CONCATENATE($B80,"!I2:O22"))),7,1))</f>
        <v/>
      </c>
      <c r="R80" s="18" t="str">
        <f ca="1">IF(Protokoll!R80="","",VLOOKUP(Protokoll!R80,(INDIRECT(CONCATENATE($B80,"!J2:O22"))),6,1))</f>
        <v/>
      </c>
      <c r="S80" s="18" t="str">
        <f ca="1">IF(Protokoll!S80="","",VLOOKUP(Protokoll!S80,(INDIRECT(CONCATENATE($B80,"!K2:O22"))),5,1))</f>
        <v/>
      </c>
      <c r="T80" s="18" t="str">
        <f ca="1">IF(Protokoll!T80="","",VLOOKUP(Protokoll!T80,(INDIRECT(CONCATENATE($B80,"!R2:S22"))),2,1))</f>
        <v/>
      </c>
      <c r="U80" s="18" t="str">
        <f ca="1">IF(Protokoll!U80="","",VLOOKUP(Protokoll!U80,(INDIRECT(CONCATENATE($B80,"!M2:O22"))),3,1))</f>
        <v/>
      </c>
      <c r="V80" s="18" t="str">
        <f ca="1">IF(Protokoll!V80="","",VLOOKUP(Protokoll!V80,(INDIRECT(CONCATENATE($B80,"!N2:O22"))),2,1))</f>
        <v/>
      </c>
      <c r="W80" s="79" t="str">
        <f>IF(Protokoll!W80="","",Protokoll!W80)</f>
        <v/>
      </c>
      <c r="X80" s="81" t="str">
        <f t="shared" ca="1" si="52"/>
        <v/>
      </c>
      <c r="AB80" t="str">
        <f t="shared" ca="1" si="32"/>
        <v/>
      </c>
      <c r="AC80" t="str">
        <f t="shared" ca="1" si="33"/>
        <v/>
      </c>
      <c r="AD80" t="str">
        <f t="shared" ca="1" si="34"/>
        <v/>
      </c>
      <c r="AE80" t="str">
        <f t="shared" ca="1" si="35"/>
        <v/>
      </c>
      <c r="AF80" t="str">
        <f t="shared" ca="1" si="36"/>
        <v/>
      </c>
      <c r="AG80" t="str">
        <f t="shared" ca="1" si="37"/>
        <v/>
      </c>
      <c r="AH80" t="str">
        <f t="shared" ca="1" si="38"/>
        <v/>
      </c>
      <c r="AI80" t="str">
        <f t="shared" ca="1" si="39"/>
        <v/>
      </c>
      <c r="AJ80" t="str">
        <f t="shared" ca="1" si="40"/>
        <v/>
      </c>
      <c r="AL80" t="str">
        <f t="shared" ca="1" si="41"/>
        <v/>
      </c>
      <c r="AM80" t="str">
        <f t="shared" ca="1" si="42"/>
        <v/>
      </c>
      <c r="AN80" t="str">
        <f t="shared" ca="1" si="43"/>
        <v/>
      </c>
      <c r="AO80" t="str">
        <f t="shared" ca="1" si="44"/>
        <v/>
      </c>
      <c r="AP80" t="str">
        <f t="shared" ca="1" si="45"/>
        <v/>
      </c>
      <c r="AQ80" t="str">
        <f t="shared" ca="1" si="46"/>
        <v/>
      </c>
      <c r="AR80" t="str">
        <f t="shared" ca="1" si="47"/>
        <v/>
      </c>
      <c r="AS80" t="str">
        <f t="shared" ca="1" si="48"/>
        <v/>
      </c>
      <c r="AT80" t="str">
        <f t="shared" ca="1" si="49"/>
        <v/>
      </c>
    </row>
    <row r="81" spans="1:46" x14ac:dyDescent="0.3">
      <c r="A81" s="2">
        <v>79</v>
      </c>
      <c r="B81" s="19" t="str">
        <f t="shared" si="51"/>
        <v/>
      </c>
      <c r="C81" s="20" t="str">
        <f>IF(Protokoll!C81="","",Protokoll!C81)</f>
        <v/>
      </c>
      <c r="D81" s="20" t="str">
        <f>IF(Protokoll!D81="","",Protokoll!D81)</f>
        <v/>
      </c>
      <c r="E81" s="20" t="str">
        <f>IF(Protokoll!E81="","",Protokoll!E81)</f>
        <v/>
      </c>
      <c r="F81" s="20" t="str">
        <f>IF(Protokoll!F81="","",Protokoll!F81)</f>
        <v/>
      </c>
      <c r="G81" s="82" t="str">
        <f>IF(Protokoll!G81="","",Protokoll!G81)</f>
        <v/>
      </c>
      <c r="H81" s="20" t="str">
        <f>IF(Protokoll!H81="","",Protokoll!H81)</f>
        <v/>
      </c>
      <c r="I81" s="20" t="str">
        <f>IF(Protokoll!I81="","",Protokoll!I81)</f>
        <v/>
      </c>
      <c r="J81" s="83" t="str">
        <f>IF(Protokoll!J81="","",Protokoll!J81)</f>
        <v/>
      </c>
      <c r="K81" s="20" t="str">
        <f>IF(Protokoll!K81="","",Protokoll!K81)</f>
        <v/>
      </c>
      <c r="L81" s="20" t="str">
        <f>IF(Protokoll!L81="","",Protokoll!L81)</f>
        <v/>
      </c>
      <c r="M81" s="84" t="str">
        <f>IF(Protokoll!M81="","",Protokoll!M81)</f>
        <v/>
      </c>
      <c r="N81" s="20" t="str">
        <f ca="1">IF(Protokoll!N81="","",VLOOKUP(Protokoll!N81,(INDIRECT(CONCATENATE($B81,"!Q2:S22"))),3,1))</f>
        <v/>
      </c>
      <c r="O81" s="20" t="str">
        <f ca="1">IF(Protokoll!O81="","",VLOOKUP(Protokoll!O81,(INDIRECT(CONCATENATE($B81,"!G2:O22"))),9,1))</f>
        <v/>
      </c>
      <c r="P81" s="20" t="str">
        <f ca="1">IF(Protokoll!P81="","",VLOOKUP(Protokoll!P81,(INDIRECT(CONCATENATE($B81,"!H2:O22"))),8,1))</f>
        <v/>
      </c>
      <c r="Q81" s="20" t="str">
        <f ca="1">IF(Protokoll!Q81="","",VLOOKUP(Protokoll!Q81,(INDIRECT(CONCATENATE($B81,"!I2:O22"))),7,1))</f>
        <v/>
      </c>
      <c r="R81" s="20" t="str">
        <f ca="1">IF(Protokoll!R81="","",VLOOKUP(Protokoll!R81,(INDIRECT(CONCATENATE($B81,"!J2:O22"))),6,1))</f>
        <v/>
      </c>
      <c r="S81" s="20" t="str">
        <f ca="1">IF(Protokoll!S81="","",VLOOKUP(Protokoll!S81,(INDIRECT(CONCATENATE($B81,"!K2:O22"))),5,1))</f>
        <v/>
      </c>
      <c r="T81" s="20" t="str">
        <f ca="1">IF(Protokoll!T81="","",VLOOKUP(Protokoll!T81,(INDIRECT(CONCATENATE($B81,"!R2:S22"))),2,1))</f>
        <v/>
      </c>
      <c r="U81" s="20" t="str">
        <f ca="1">IF(Protokoll!U81="","",VLOOKUP(Protokoll!U81,(INDIRECT(CONCATENATE($B81,"!M2:O22"))),3,1))</f>
        <v/>
      </c>
      <c r="V81" s="20" t="str">
        <f ca="1">IF(Protokoll!V81="","",VLOOKUP(Protokoll!V81,(INDIRECT(CONCATENATE($B81,"!N2:O22"))),2,1))</f>
        <v/>
      </c>
      <c r="W81" s="83" t="str">
        <f>IF(Protokoll!W81="","",Protokoll!W81)</f>
        <v/>
      </c>
      <c r="X81" s="85" t="str">
        <f t="shared" ca="1" si="52"/>
        <v/>
      </c>
      <c r="AB81" t="str">
        <f t="shared" ca="1" si="32"/>
        <v/>
      </c>
      <c r="AC81" t="str">
        <f t="shared" ca="1" si="33"/>
        <v/>
      </c>
      <c r="AD81" t="str">
        <f t="shared" ca="1" si="34"/>
        <v/>
      </c>
      <c r="AE81" t="str">
        <f t="shared" ca="1" si="35"/>
        <v/>
      </c>
      <c r="AF81" t="str">
        <f t="shared" ca="1" si="36"/>
        <v/>
      </c>
      <c r="AG81" t="str">
        <f t="shared" ca="1" si="37"/>
        <v/>
      </c>
      <c r="AH81" t="str">
        <f t="shared" ca="1" si="38"/>
        <v/>
      </c>
      <c r="AI81" t="str">
        <f t="shared" ca="1" si="39"/>
        <v/>
      </c>
      <c r="AJ81" t="str">
        <f t="shared" ca="1" si="40"/>
        <v/>
      </c>
      <c r="AL81" t="str">
        <f t="shared" ca="1" si="41"/>
        <v/>
      </c>
      <c r="AM81" t="str">
        <f t="shared" ca="1" si="42"/>
        <v/>
      </c>
      <c r="AN81" t="str">
        <f t="shared" ca="1" si="43"/>
        <v/>
      </c>
      <c r="AO81" t="str">
        <f t="shared" ca="1" si="44"/>
        <v/>
      </c>
      <c r="AP81" t="str">
        <f t="shared" ca="1" si="45"/>
        <v/>
      </c>
      <c r="AQ81" t="str">
        <f t="shared" ca="1" si="46"/>
        <v/>
      </c>
      <c r="AR81" t="str">
        <f t="shared" ca="1" si="47"/>
        <v/>
      </c>
      <c r="AS81" t="str">
        <f t="shared" ca="1" si="48"/>
        <v/>
      </c>
      <c r="AT81" t="str">
        <f t="shared" ca="1" si="49"/>
        <v/>
      </c>
    </row>
    <row r="82" spans="1:46" x14ac:dyDescent="0.3">
      <c r="A82" s="15">
        <v>80</v>
      </c>
      <c r="B82" s="16" t="str">
        <f t="shared" si="51"/>
        <v/>
      </c>
      <c r="C82" s="18" t="str">
        <f>IF(Protokoll!C82="","",Protokoll!C82)</f>
        <v/>
      </c>
      <c r="D82" s="18" t="str">
        <f>IF(Protokoll!D82="","",Protokoll!D82)</f>
        <v/>
      </c>
      <c r="E82" s="18" t="str">
        <f>IF(Protokoll!E82="","",Protokoll!E82)</f>
        <v/>
      </c>
      <c r="F82" s="18" t="str">
        <f>IF(Protokoll!F82="","",Protokoll!F82)</f>
        <v/>
      </c>
      <c r="G82" s="86" t="str">
        <f>IF(Protokoll!G82="","",Protokoll!G82)</f>
        <v/>
      </c>
      <c r="H82" s="18" t="str">
        <f>IF(Protokoll!H82="","",Protokoll!H82)</f>
        <v/>
      </c>
      <c r="I82" s="18" t="str">
        <f>IF(Protokoll!I82="","",Protokoll!I82)</f>
        <v/>
      </c>
      <c r="J82" s="79" t="str">
        <f>IF(Protokoll!J82="","",Protokoll!J82)</f>
        <v/>
      </c>
      <c r="K82" s="18" t="str">
        <f>IF(Protokoll!K82="","",Protokoll!K82)</f>
        <v/>
      </c>
      <c r="L82" s="18" t="str">
        <f>IF(Protokoll!L82="","",Protokoll!L82)</f>
        <v/>
      </c>
      <c r="M82" s="80" t="str">
        <f>IF(Protokoll!M82="","",Protokoll!M82)</f>
        <v/>
      </c>
      <c r="N82" s="18" t="str">
        <f ca="1">IF(Protokoll!N82="","",VLOOKUP(Protokoll!N82,(INDIRECT(CONCATENATE($B82,"!Q2:S22"))),3,1))</f>
        <v/>
      </c>
      <c r="O82" s="18" t="str">
        <f ca="1">IF(Protokoll!O82="","",VLOOKUP(Protokoll!O82,(INDIRECT(CONCATENATE($B82,"!G2:O22"))),9,1))</f>
        <v/>
      </c>
      <c r="P82" s="18" t="str">
        <f ca="1">IF(Protokoll!P82="","",VLOOKUP(Protokoll!P82,(INDIRECT(CONCATENATE($B82,"!H2:O22"))),8,1))</f>
        <v/>
      </c>
      <c r="Q82" s="18" t="str">
        <f ca="1">IF(Protokoll!Q82="","",VLOOKUP(Protokoll!Q82,(INDIRECT(CONCATENATE($B82,"!I2:O22"))),7,1))</f>
        <v/>
      </c>
      <c r="R82" s="18" t="str">
        <f ca="1">IF(Protokoll!R82="","",VLOOKUP(Protokoll!R82,(INDIRECT(CONCATENATE($B82,"!J2:O22"))),6,1))</f>
        <v/>
      </c>
      <c r="S82" s="18" t="str">
        <f ca="1">IF(Protokoll!S82="","",VLOOKUP(Protokoll!S82,(INDIRECT(CONCATENATE($B82,"!K2:O22"))),5,1))</f>
        <v/>
      </c>
      <c r="T82" s="18" t="str">
        <f ca="1">IF(Protokoll!T82="","",VLOOKUP(Protokoll!T82,(INDIRECT(CONCATENATE($B82,"!R2:S22"))),2,1))</f>
        <v/>
      </c>
      <c r="U82" s="18" t="str">
        <f ca="1">IF(Protokoll!U82="","",VLOOKUP(Protokoll!U82,(INDIRECT(CONCATENATE($B82,"!M2:O22"))),3,1))</f>
        <v/>
      </c>
      <c r="V82" s="18" t="str">
        <f ca="1">IF(Protokoll!V82="","",VLOOKUP(Protokoll!V82,(INDIRECT(CONCATENATE($B82,"!N2:O22"))),2,1))</f>
        <v/>
      </c>
      <c r="W82" s="79" t="str">
        <f>IF(Protokoll!W82="","",Protokoll!W82)</f>
        <v/>
      </c>
      <c r="X82" s="81" t="str">
        <f t="shared" ca="1" si="52"/>
        <v/>
      </c>
      <c r="AB82" t="str">
        <f t="shared" ca="1" si="32"/>
        <v/>
      </c>
      <c r="AC82" t="str">
        <f t="shared" ca="1" si="33"/>
        <v/>
      </c>
      <c r="AD82" t="str">
        <f t="shared" ca="1" si="34"/>
        <v/>
      </c>
      <c r="AE82" t="str">
        <f t="shared" ca="1" si="35"/>
        <v/>
      </c>
      <c r="AF82" t="str">
        <f t="shared" ca="1" si="36"/>
        <v/>
      </c>
      <c r="AG82" t="str">
        <f t="shared" ca="1" si="37"/>
        <v/>
      </c>
      <c r="AH82" t="str">
        <f t="shared" ca="1" si="38"/>
        <v/>
      </c>
      <c r="AI82" t="str">
        <f t="shared" ca="1" si="39"/>
        <v/>
      </c>
      <c r="AJ82" t="str">
        <f t="shared" ca="1" si="40"/>
        <v/>
      </c>
      <c r="AL82" t="str">
        <f t="shared" ca="1" si="41"/>
        <v/>
      </c>
      <c r="AM82" t="str">
        <f t="shared" ca="1" si="42"/>
        <v/>
      </c>
      <c r="AN82" t="str">
        <f t="shared" ca="1" si="43"/>
        <v/>
      </c>
      <c r="AO82" t="str">
        <f t="shared" ca="1" si="44"/>
        <v/>
      </c>
      <c r="AP82" t="str">
        <f t="shared" ca="1" si="45"/>
        <v/>
      </c>
      <c r="AQ82" t="str">
        <f t="shared" ca="1" si="46"/>
        <v/>
      </c>
      <c r="AR82" t="str">
        <f t="shared" ca="1" si="47"/>
        <v/>
      </c>
      <c r="AS82" t="str">
        <f t="shared" ca="1" si="48"/>
        <v/>
      </c>
      <c r="AT82" t="str">
        <f t="shared" ca="1" si="49"/>
        <v/>
      </c>
    </row>
    <row r="83" spans="1:46" x14ac:dyDescent="0.3">
      <c r="A83" s="2">
        <v>81</v>
      </c>
      <c r="B83" s="19" t="str">
        <f t="shared" si="51"/>
        <v/>
      </c>
      <c r="C83" s="20" t="str">
        <f>IF(Protokoll!C83="","",Protokoll!C83)</f>
        <v/>
      </c>
      <c r="D83" s="20" t="str">
        <f>IF(Protokoll!D83="","",Protokoll!D83)</f>
        <v/>
      </c>
      <c r="E83" s="20" t="str">
        <f>IF(Protokoll!E83="","",Protokoll!E83)</f>
        <v/>
      </c>
      <c r="F83" s="20" t="str">
        <f>IF(Protokoll!F83="","",Protokoll!F83)</f>
        <v/>
      </c>
      <c r="G83" s="82" t="str">
        <f>IF(Protokoll!G83="","",Protokoll!G83)</f>
        <v/>
      </c>
      <c r="H83" s="20" t="str">
        <f>IF(Protokoll!H83="","",Protokoll!H83)</f>
        <v/>
      </c>
      <c r="I83" s="20" t="str">
        <f>IF(Protokoll!I83="","",Protokoll!I83)</f>
        <v/>
      </c>
      <c r="J83" s="83" t="str">
        <f>IF(Protokoll!J83="","",Protokoll!J83)</f>
        <v/>
      </c>
      <c r="K83" s="20" t="str">
        <f>IF(Protokoll!K83="","",Protokoll!K83)</f>
        <v/>
      </c>
      <c r="L83" s="20" t="str">
        <f>IF(Protokoll!L83="","",Protokoll!L83)</f>
        <v/>
      </c>
      <c r="M83" s="84" t="str">
        <f>IF(Protokoll!M83="","",Protokoll!M83)</f>
        <v/>
      </c>
      <c r="N83" s="20" t="str">
        <f ca="1">IF(Protokoll!N83="","",VLOOKUP(Protokoll!N83,(INDIRECT(CONCATENATE($B83,"!Q2:S22"))),3,1))</f>
        <v/>
      </c>
      <c r="O83" s="20" t="str">
        <f ca="1">IF(Protokoll!O83="","",VLOOKUP(Protokoll!O83,(INDIRECT(CONCATENATE($B83,"!G2:O22"))),9,1))</f>
        <v/>
      </c>
      <c r="P83" s="20" t="str">
        <f ca="1">IF(Protokoll!P83="","",VLOOKUP(Protokoll!P83,(INDIRECT(CONCATENATE($B83,"!H2:O22"))),8,1))</f>
        <v/>
      </c>
      <c r="Q83" s="20" t="str">
        <f ca="1">IF(Protokoll!Q83="","",VLOOKUP(Protokoll!Q83,(INDIRECT(CONCATENATE($B83,"!I2:O22"))),7,1))</f>
        <v/>
      </c>
      <c r="R83" s="20" t="str">
        <f ca="1">IF(Protokoll!R83="","",VLOOKUP(Protokoll!R83,(INDIRECT(CONCATENATE($B83,"!J2:O22"))),6,1))</f>
        <v/>
      </c>
      <c r="S83" s="20" t="str">
        <f ca="1">IF(Protokoll!S83="","",VLOOKUP(Protokoll!S83,(INDIRECT(CONCATENATE($B83,"!K2:O22"))),5,1))</f>
        <v/>
      </c>
      <c r="T83" s="20" t="str">
        <f ca="1">IF(Protokoll!T83="","",VLOOKUP(Protokoll!T83,(INDIRECT(CONCATENATE($B83,"!R2:S22"))),2,1))</f>
        <v/>
      </c>
      <c r="U83" s="20" t="str">
        <f ca="1">IF(Protokoll!U83="","",VLOOKUP(Protokoll!U83,(INDIRECT(CONCATENATE($B83,"!M2:O22"))),3,1))</f>
        <v/>
      </c>
      <c r="V83" s="20" t="str">
        <f ca="1">IF(Protokoll!V83="","",VLOOKUP(Protokoll!V83,(INDIRECT(CONCATENATE($B83,"!N2:O22"))),2,1))</f>
        <v/>
      </c>
      <c r="W83" s="83" t="str">
        <f>IF(Protokoll!W83="","",Protokoll!W83)</f>
        <v/>
      </c>
      <c r="X83" s="85" t="str">
        <f t="shared" ca="1" si="52"/>
        <v/>
      </c>
      <c r="AB83" t="str">
        <f t="shared" ca="1" si="32"/>
        <v/>
      </c>
      <c r="AC83" t="str">
        <f t="shared" ca="1" si="33"/>
        <v/>
      </c>
      <c r="AD83" t="str">
        <f t="shared" ca="1" si="34"/>
        <v/>
      </c>
      <c r="AE83" t="str">
        <f t="shared" ca="1" si="35"/>
        <v/>
      </c>
      <c r="AF83" t="str">
        <f t="shared" ca="1" si="36"/>
        <v/>
      </c>
      <c r="AG83" t="str">
        <f t="shared" ca="1" si="37"/>
        <v/>
      </c>
      <c r="AH83" t="str">
        <f t="shared" ca="1" si="38"/>
        <v/>
      </c>
      <c r="AI83" t="str">
        <f t="shared" ca="1" si="39"/>
        <v/>
      </c>
      <c r="AJ83" t="str">
        <f t="shared" ca="1" si="40"/>
        <v/>
      </c>
      <c r="AL83" t="str">
        <f t="shared" ca="1" si="41"/>
        <v/>
      </c>
      <c r="AM83" t="str">
        <f t="shared" ca="1" si="42"/>
        <v/>
      </c>
      <c r="AN83" t="str">
        <f t="shared" ca="1" si="43"/>
        <v/>
      </c>
      <c r="AO83" t="str">
        <f t="shared" ca="1" si="44"/>
        <v/>
      </c>
      <c r="AP83" t="str">
        <f t="shared" ca="1" si="45"/>
        <v/>
      </c>
      <c r="AQ83" t="str">
        <f t="shared" ca="1" si="46"/>
        <v/>
      </c>
      <c r="AR83" t="str">
        <f t="shared" ca="1" si="47"/>
        <v/>
      </c>
      <c r="AS83" t="str">
        <f t="shared" ca="1" si="48"/>
        <v/>
      </c>
      <c r="AT83" t="str">
        <f t="shared" ca="1" si="49"/>
        <v/>
      </c>
    </row>
    <row r="84" spans="1:46" x14ac:dyDescent="0.3">
      <c r="A84" s="15">
        <v>82</v>
      </c>
      <c r="B84" s="16" t="str">
        <f t="shared" si="51"/>
        <v/>
      </c>
      <c r="C84" s="18" t="str">
        <f>IF(Protokoll!C84="","",Protokoll!C84)</f>
        <v/>
      </c>
      <c r="D84" s="18" t="str">
        <f>IF(Protokoll!D84="","",Protokoll!D84)</f>
        <v/>
      </c>
      <c r="E84" s="18" t="str">
        <f>IF(Protokoll!E84="","",Protokoll!E84)</f>
        <v/>
      </c>
      <c r="F84" s="18" t="str">
        <f>IF(Protokoll!F84="","",Protokoll!F84)</f>
        <v/>
      </c>
      <c r="G84" s="86" t="str">
        <f>IF(Protokoll!G84="","",Protokoll!G84)</f>
        <v/>
      </c>
      <c r="H84" s="18" t="str">
        <f>IF(Protokoll!H84="","",Protokoll!H84)</f>
        <v/>
      </c>
      <c r="I84" s="18" t="str">
        <f>IF(Protokoll!I84="","",Protokoll!I84)</f>
        <v/>
      </c>
      <c r="J84" s="79" t="str">
        <f>IF(Protokoll!J84="","",Protokoll!J84)</f>
        <v/>
      </c>
      <c r="K84" s="18" t="str">
        <f>IF(Protokoll!K84="","",Protokoll!K84)</f>
        <v/>
      </c>
      <c r="L84" s="18" t="str">
        <f>IF(Protokoll!L84="","",Protokoll!L84)</f>
        <v/>
      </c>
      <c r="M84" s="80" t="str">
        <f>IF(Protokoll!M84="","",Protokoll!M84)</f>
        <v/>
      </c>
      <c r="N84" s="18" t="str">
        <f ca="1">IF(Protokoll!N84="","",VLOOKUP(Protokoll!N84,(INDIRECT(CONCATENATE($B84,"!Q2:S22"))),3,1))</f>
        <v/>
      </c>
      <c r="O84" s="18" t="str">
        <f ca="1">IF(Protokoll!O84="","",VLOOKUP(Protokoll!O84,(INDIRECT(CONCATENATE($B84,"!G2:O22"))),9,1))</f>
        <v/>
      </c>
      <c r="P84" s="18" t="str">
        <f ca="1">IF(Protokoll!P84="","",VLOOKUP(Protokoll!P84,(INDIRECT(CONCATENATE($B84,"!H2:O22"))),8,1))</f>
        <v/>
      </c>
      <c r="Q84" s="18" t="str">
        <f ca="1">IF(Protokoll!Q84="","",VLOOKUP(Protokoll!Q84,(INDIRECT(CONCATENATE($B84,"!I2:O22"))),7,1))</f>
        <v/>
      </c>
      <c r="R84" s="18" t="str">
        <f ca="1">IF(Protokoll!R84="","",VLOOKUP(Protokoll!R84,(INDIRECT(CONCATENATE($B84,"!J2:O22"))),6,1))</f>
        <v/>
      </c>
      <c r="S84" s="18" t="str">
        <f ca="1">IF(Protokoll!S84="","",VLOOKUP(Protokoll!S84,(INDIRECT(CONCATENATE($B84,"!K2:O22"))),5,1))</f>
        <v/>
      </c>
      <c r="T84" s="18" t="str">
        <f ca="1">IF(Protokoll!T84="","",VLOOKUP(Protokoll!T84,(INDIRECT(CONCATENATE($B84,"!R2:S22"))),2,1))</f>
        <v/>
      </c>
      <c r="U84" s="18" t="str">
        <f ca="1">IF(Protokoll!U84="","",VLOOKUP(Protokoll!U84,(INDIRECT(CONCATENATE($B84,"!M2:O22"))),3,1))</f>
        <v/>
      </c>
      <c r="V84" s="18" t="str">
        <f ca="1">IF(Protokoll!V84="","",VLOOKUP(Protokoll!V84,(INDIRECT(CONCATENATE($B84,"!N2:O22"))),2,1))</f>
        <v/>
      </c>
      <c r="W84" s="79" t="str">
        <f>IF(Protokoll!W84="","",Protokoll!W84)</f>
        <v/>
      </c>
      <c r="X84" s="81" t="str">
        <f t="shared" ca="1" si="52"/>
        <v/>
      </c>
      <c r="AB84" t="str">
        <f t="shared" ca="1" si="32"/>
        <v/>
      </c>
      <c r="AC84" t="str">
        <f t="shared" ca="1" si="33"/>
        <v/>
      </c>
      <c r="AD84" t="str">
        <f t="shared" ca="1" si="34"/>
        <v/>
      </c>
      <c r="AE84" t="str">
        <f t="shared" ca="1" si="35"/>
        <v/>
      </c>
      <c r="AF84" t="str">
        <f t="shared" ca="1" si="36"/>
        <v/>
      </c>
      <c r="AG84" t="str">
        <f t="shared" ca="1" si="37"/>
        <v/>
      </c>
      <c r="AH84" t="str">
        <f t="shared" ca="1" si="38"/>
        <v/>
      </c>
      <c r="AI84" t="str">
        <f t="shared" ca="1" si="39"/>
        <v/>
      </c>
      <c r="AJ84" t="str">
        <f t="shared" ca="1" si="40"/>
        <v/>
      </c>
      <c r="AL84" t="str">
        <f t="shared" ca="1" si="41"/>
        <v/>
      </c>
      <c r="AM84" t="str">
        <f t="shared" ca="1" si="42"/>
        <v/>
      </c>
      <c r="AN84" t="str">
        <f t="shared" ca="1" si="43"/>
        <v/>
      </c>
      <c r="AO84" t="str">
        <f t="shared" ca="1" si="44"/>
        <v/>
      </c>
      <c r="AP84" t="str">
        <f t="shared" ca="1" si="45"/>
        <v/>
      </c>
      <c r="AQ84" t="str">
        <f t="shared" ca="1" si="46"/>
        <v/>
      </c>
      <c r="AR84" t="str">
        <f t="shared" ca="1" si="47"/>
        <v/>
      </c>
      <c r="AS84" t="str">
        <f t="shared" ca="1" si="48"/>
        <v/>
      </c>
      <c r="AT84" t="str">
        <f t="shared" ca="1" si="49"/>
        <v/>
      </c>
    </row>
    <row r="85" spans="1:46" x14ac:dyDescent="0.3">
      <c r="A85" s="2">
        <v>83</v>
      </c>
      <c r="B85" s="19" t="str">
        <f t="shared" si="51"/>
        <v/>
      </c>
      <c r="C85" s="20" t="str">
        <f>IF(Protokoll!C85="","",Protokoll!C85)</f>
        <v/>
      </c>
      <c r="D85" s="20" t="str">
        <f>IF(Protokoll!D85="","",Protokoll!D85)</f>
        <v/>
      </c>
      <c r="E85" s="20" t="str">
        <f>IF(Protokoll!E85="","",Protokoll!E85)</f>
        <v/>
      </c>
      <c r="F85" s="20" t="str">
        <f>IF(Protokoll!F85="","",Protokoll!F85)</f>
        <v/>
      </c>
      <c r="G85" s="82" t="str">
        <f>IF(Protokoll!G85="","",Protokoll!G85)</f>
        <v/>
      </c>
      <c r="H85" s="20" t="str">
        <f>IF(Protokoll!H85="","",Protokoll!H85)</f>
        <v/>
      </c>
      <c r="I85" s="20" t="str">
        <f>IF(Protokoll!I85="","",Protokoll!I85)</f>
        <v/>
      </c>
      <c r="J85" s="83" t="str">
        <f>IF(Protokoll!J85="","",Protokoll!J85)</f>
        <v/>
      </c>
      <c r="K85" s="20" t="str">
        <f>IF(Protokoll!K85="","",Protokoll!K85)</f>
        <v/>
      </c>
      <c r="L85" s="20" t="str">
        <f>IF(Protokoll!L85="","",Protokoll!L85)</f>
        <v/>
      </c>
      <c r="M85" s="84" t="str">
        <f>IF(Protokoll!M85="","",Protokoll!M85)</f>
        <v/>
      </c>
      <c r="N85" s="20" t="str">
        <f ca="1">IF(Protokoll!N85="","",VLOOKUP(Protokoll!N85,(INDIRECT(CONCATENATE($B85,"!Q2:S22"))),3,1))</f>
        <v/>
      </c>
      <c r="O85" s="20" t="str">
        <f ca="1">IF(Protokoll!O85="","",VLOOKUP(Protokoll!O85,(INDIRECT(CONCATENATE($B85,"!G2:O22"))),9,1))</f>
        <v/>
      </c>
      <c r="P85" s="20" t="str">
        <f ca="1">IF(Protokoll!P85="","",VLOOKUP(Protokoll!P85,(INDIRECT(CONCATENATE($B85,"!H2:O22"))),8,1))</f>
        <v/>
      </c>
      <c r="Q85" s="20" t="str">
        <f ca="1">IF(Protokoll!Q85="","",VLOOKUP(Protokoll!Q85,(INDIRECT(CONCATENATE($B85,"!I2:O22"))),7,1))</f>
        <v/>
      </c>
      <c r="R85" s="20" t="str">
        <f ca="1">IF(Protokoll!R85="","",VLOOKUP(Protokoll!R85,(INDIRECT(CONCATENATE($B85,"!J2:O22"))),6,1))</f>
        <v/>
      </c>
      <c r="S85" s="20" t="str">
        <f ca="1">IF(Protokoll!S85="","",VLOOKUP(Protokoll!S85,(INDIRECT(CONCATENATE($B85,"!K2:O22"))),5,1))</f>
        <v/>
      </c>
      <c r="T85" s="20" t="str">
        <f ca="1">IF(Protokoll!T85="","",VLOOKUP(Protokoll!T85,(INDIRECT(CONCATENATE($B85,"!R2:S22"))),2,1))</f>
        <v/>
      </c>
      <c r="U85" s="20" t="str">
        <f ca="1">IF(Protokoll!U85="","",VLOOKUP(Protokoll!U85,(INDIRECT(CONCATENATE($B85,"!M2:O22"))),3,1))</f>
        <v/>
      </c>
      <c r="V85" s="20" t="str">
        <f ca="1">IF(Protokoll!V85="","",VLOOKUP(Protokoll!V85,(INDIRECT(CONCATENATE($B85,"!N2:O22"))),2,1))</f>
        <v/>
      </c>
      <c r="W85" s="83" t="str">
        <f>IF(Protokoll!W85="","",Protokoll!W85)</f>
        <v/>
      </c>
      <c r="X85" s="85" t="str">
        <f t="shared" ca="1" si="52"/>
        <v/>
      </c>
      <c r="AB85" t="str">
        <f t="shared" ca="1" si="32"/>
        <v/>
      </c>
      <c r="AC85" t="str">
        <f t="shared" ca="1" si="33"/>
        <v/>
      </c>
      <c r="AD85" t="str">
        <f t="shared" ca="1" si="34"/>
        <v/>
      </c>
      <c r="AE85" t="str">
        <f t="shared" ca="1" si="35"/>
        <v/>
      </c>
      <c r="AF85" t="str">
        <f t="shared" ca="1" si="36"/>
        <v/>
      </c>
      <c r="AG85" t="str">
        <f t="shared" ca="1" si="37"/>
        <v/>
      </c>
      <c r="AH85" t="str">
        <f t="shared" ca="1" si="38"/>
        <v/>
      </c>
      <c r="AI85" t="str">
        <f t="shared" ca="1" si="39"/>
        <v/>
      </c>
      <c r="AJ85" t="str">
        <f t="shared" ca="1" si="40"/>
        <v/>
      </c>
      <c r="AL85" t="str">
        <f t="shared" ca="1" si="41"/>
        <v/>
      </c>
      <c r="AM85" t="str">
        <f t="shared" ca="1" si="42"/>
        <v/>
      </c>
      <c r="AN85" t="str">
        <f t="shared" ca="1" si="43"/>
        <v/>
      </c>
      <c r="AO85" t="str">
        <f t="shared" ca="1" si="44"/>
        <v/>
      </c>
      <c r="AP85" t="str">
        <f t="shared" ca="1" si="45"/>
        <v/>
      </c>
      <c r="AQ85" t="str">
        <f t="shared" ca="1" si="46"/>
        <v/>
      </c>
      <c r="AR85" t="str">
        <f t="shared" ca="1" si="47"/>
        <v/>
      </c>
      <c r="AS85" t="str">
        <f t="shared" ca="1" si="48"/>
        <v/>
      </c>
      <c r="AT85" t="str">
        <f t="shared" ca="1" si="49"/>
        <v/>
      </c>
    </row>
    <row r="86" spans="1:46" x14ac:dyDescent="0.3">
      <c r="A86" s="15">
        <v>84</v>
      </c>
      <c r="B86" s="16" t="str">
        <f t="shared" si="51"/>
        <v/>
      </c>
      <c r="C86" s="18" t="str">
        <f>IF(Protokoll!C86="","",Protokoll!C86)</f>
        <v/>
      </c>
      <c r="D86" s="18" t="str">
        <f>IF(Protokoll!D86="","",Protokoll!D86)</f>
        <v/>
      </c>
      <c r="E86" s="18" t="str">
        <f>IF(Protokoll!E86="","",Protokoll!E86)</f>
        <v/>
      </c>
      <c r="F86" s="18" t="str">
        <f>IF(Protokoll!F86="","",Protokoll!F86)</f>
        <v/>
      </c>
      <c r="G86" s="86" t="str">
        <f>IF(Protokoll!G86="","",Protokoll!G86)</f>
        <v/>
      </c>
      <c r="H86" s="18" t="str">
        <f>IF(Protokoll!H86="","",Protokoll!H86)</f>
        <v/>
      </c>
      <c r="I86" s="18" t="str">
        <f>IF(Protokoll!I86="","",Protokoll!I86)</f>
        <v/>
      </c>
      <c r="J86" s="79" t="str">
        <f>IF(Protokoll!J86="","",Protokoll!J86)</f>
        <v/>
      </c>
      <c r="K86" s="18" t="str">
        <f>IF(Protokoll!K86="","",Protokoll!K86)</f>
        <v/>
      </c>
      <c r="L86" s="18" t="str">
        <f>IF(Protokoll!L86="","",Protokoll!L86)</f>
        <v/>
      </c>
      <c r="M86" s="80" t="str">
        <f>IF(Protokoll!M86="","",Protokoll!M86)</f>
        <v/>
      </c>
      <c r="N86" s="18" t="str">
        <f ca="1">IF(Protokoll!N86="","",VLOOKUP(Protokoll!N86,(INDIRECT(CONCATENATE($B86,"!Q2:S22"))),3,1))</f>
        <v/>
      </c>
      <c r="O86" s="18" t="str">
        <f ca="1">IF(Protokoll!O86="","",VLOOKUP(Protokoll!O86,(INDIRECT(CONCATENATE($B86,"!G2:O22"))),9,1))</f>
        <v/>
      </c>
      <c r="P86" s="18" t="str">
        <f ca="1">IF(Protokoll!P86="","",VLOOKUP(Protokoll!P86,(INDIRECT(CONCATENATE($B86,"!H2:O22"))),8,1))</f>
        <v/>
      </c>
      <c r="Q86" s="18" t="str">
        <f ca="1">IF(Protokoll!Q86="","",VLOOKUP(Protokoll!Q86,(INDIRECT(CONCATENATE($B86,"!I2:O22"))),7,1))</f>
        <v/>
      </c>
      <c r="R86" s="18" t="str">
        <f ca="1">IF(Protokoll!R86="","",VLOOKUP(Protokoll!R86,(INDIRECT(CONCATENATE($B86,"!J2:O22"))),6,1))</f>
        <v/>
      </c>
      <c r="S86" s="18" t="str">
        <f ca="1">IF(Protokoll!S86="","",VLOOKUP(Protokoll!S86,(INDIRECT(CONCATENATE($B86,"!K2:O22"))),5,1))</f>
        <v/>
      </c>
      <c r="T86" s="18" t="str">
        <f ca="1">IF(Protokoll!T86="","",VLOOKUP(Protokoll!T86,(INDIRECT(CONCATENATE($B86,"!R2:S22"))),2,1))</f>
        <v/>
      </c>
      <c r="U86" s="18" t="str">
        <f ca="1">IF(Protokoll!U86="","",VLOOKUP(Protokoll!U86,(INDIRECT(CONCATENATE($B86,"!M2:O22"))),3,1))</f>
        <v/>
      </c>
      <c r="V86" s="18" t="str">
        <f ca="1">IF(Protokoll!V86="","",VLOOKUP(Protokoll!V86,(INDIRECT(CONCATENATE($B86,"!N2:O22"))),2,1))</f>
        <v/>
      </c>
      <c r="W86" s="79" t="str">
        <f>IF(Protokoll!W86="","",Protokoll!W86)</f>
        <v/>
      </c>
      <c r="X86" s="81" t="str">
        <f t="shared" ca="1" si="52"/>
        <v/>
      </c>
      <c r="AB86" t="str">
        <f t="shared" ca="1" si="32"/>
        <v/>
      </c>
      <c r="AC86" t="str">
        <f t="shared" ca="1" si="33"/>
        <v/>
      </c>
      <c r="AD86" t="str">
        <f t="shared" ca="1" si="34"/>
        <v/>
      </c>
      <c r="AE86" t="str">
        <f t="shared" ca="1" si="35"/>
        <v/>
      </c>
      <c r="AF86" t="str">
        <f t="shared" ca="1" si="36"/>
        <v/>
      </c>
      <c r="AG86" t="str">
        <f t="shared" ca="1" si="37"/>
        <v/>
      </c>
      <c r="AH86" t="str">
        <f t="shared" ca="1" si="38"/>
        <v/>
      </c>
      <c r="AI86" t="str">
        <f t="shared" ca="1" si="39"/>
        <v/>
      </c>
      <c r="AJ86" t="str">
        <f t="shared" ca="1" si="40"/>
        <v/>
      </c>
      <c r="AL86" t="str">
        <f t="shared" ca="1" si="41"/>
        <v/>
      </c>
      <c r="AM86" t="str">
        <f t="shared" ca="1" si="42"/>
        <v/>
      </c>
      <c r="AN86" t="str">
        <f t="shared" ca="1" si="43"/>
        <v/>
      </c>
      <c r="AO86" t="str">
        <f t="shared" ca="1" si="44"/>
        <v/>
      </c>
      <c r="AP86" t="str">
        <f t="shared" ca="1" si="45"/>
        <v/>
      </c>
      <c r="AQ86" t="str">
        <f t="shared" ca="1" si="46"/>
        <v/>
      </c>
      <c r="AR86" t="str">
        <f t="shared" ca="1" si="47"/>
        <v/>
      </c>
      <c r="AS86" t="str">
        <f t="shared" ca="1" si="48"/>
        <v/>
      </c>
      <c r="AT86" t="str">
        <f t="shared" ca="1" si="49"/>
        <v/>
      </c>
    </row>
    <row r="87" spans="1:46" x14ac:dyDescent="0.3">
      <c r="A87" s="2">
        <v>85</v>
      </c>
      <c r="B87" s="19" t="str">
        <f t="shared" si="51"/>
        <v/>
      </c>
      <c r="C87" s="20" t="str">
        <f>IF(Protokoll!C87="","",Protokoll!C87)</f>
        <v/>
      </c>
      <c r="D87" s="20" t="str">
        <f>IF(Protokoll!D87="","",Protokoll!D87)</f>
        <v/>
      </c>
      <c r="E87" s="20" t="str">
        <f>IF(Protokoll!E87="","",Protokoll!E87)</f>
        <v/>
      </c>
      <c r="F87" s="20" t="str">
        <f>IF(Protokoll!F87="","",Protokoll!F87)</f>
        <v/>
      </c>
      <c r="G87" s="82" t="str">
        <f>IF(Protokoll!G87="","",Protokoll!G87)</f>
        <v/>
      </c>
      <c r="H87" s="20" t="str">
        <f>IF(Protokoll!H87="","",Protokoll!H87)</f>
        <v/>
      </c>
      <c r="I87" s="20" t="str">
        <f>IF(Protokoll!I87="","",Protokoll!I87)</f>
        <v/>
      </c>
      <c r="J87" s="83" t="str">
        <f>IF(Protokoll!J87="","",Protokoll!J87)</f>
        <v/>
      </c>
      <c r="K87" s="20" t="str">
        <f>IF(Protokoll!K87="","",Protokoll!K87)</f>
        <v/>
      </c>
      <c r="L87" s="20" t="str">
        <f>IF(Protokoll!L87="","",Protokoll!L87)</f>
        <v/>
      </c>
      <c r="M87" s="84" t="str">
        <f>IF(Protokoll!M87="","",Protokoll!M87)</f>
        <v/>
      </c>
      <c r="N87" s="20" t="str">
        <f ca="1">IF(Protokoll!N87="","",VLOOKUP(Protokoll!N87,(INDIRECT(CONCATENATE($B87,"!Q2:S22"))),3,1))</f>
        <v/>
      </c>
      <c r="O87" s="20" t="str">
        <f ca="1">IF(Protokoll!O87="","",VLOOKUP(Protokoll!O87,(INDIRECT(CONCATENATE($B87,"!G2:O22"))),9,1))</f>
        <v/>
      </c>
      <c r="P87" s="20" t="str">
        <f ca="1">IF(Protokoll!P87="","",VLOOKUP(Protokoll!P87,(INDIRECT(CONCATENATE($B87,"!H2:O22"))),8,1))</f>
        <v/>
      </c>
      <c r="Q87" s="20" t="str">
        <f ca="1">IF(Protokoll!Q87="","",VLOOKUP(Protokoll!Q87,(INDIRECT(CONCATENATE($B87,"!I2:O22"))),7,1))</f>
        <v/>
      </c>
      <c r="R87" s="20" t="str">
        <f ca="1">IF(Protokoll!R87="","",VLOOKUP(Protokoll!R87,(INDIRECT(CONCATENATE($B87,"!J2:O22"))),6,1))</f>
        <v/>
      </c>
      <c r="S87" s="20" t="str">
        <f ca="1">IF(Protokoll!S87="","",VLOOKUP(Protokoll!S87,(INDIRECT(CONCATENATE($B87,"!K2:O22"))),5,1))</f>
        <v/>
      </c>
      <c r="T87" s="20" t="str">
        <f ca="1">IF(Protokoll!T87="","",VLOOKUP(Protokoll!T87,(INDIRECT(CONCATENATE($B87,"!R2:S22"))),2,1))</f>
        <v/>
      </c>
      <c r="U87" s="20" t="str">
        <f ca="1">IF(Protokoll!U87="","",VLOOKUP(Protokoll!U87,(INDIRECT(CONCATENATE($B87,"!M2:O22"))),3,1))</f>
        <v/>
      </c>
      <c r="V87" s="20" t="str">
        <f ca="1">IF(Protokoll!V87="","",VLOOKUP(Protokoll!V87,(INDIRECT(CONCATENATE($B87,"!N2:O22"))),2,1))</f>
        <v/>
      </c>
      <c r="W87" s="83" t="str">
        <f>IF(Protokoll!W87="","",Protokoll!W87)</f>
        <v/>
      </c>
      <c r="X87" s="85" t="str">
        <f t="shared" ca="1" si="52"/>
        <v/>
      </c>
      <c r="AB87" t="str">
        <f t="shared" ca="1" si="32"/>
        <v/>
      </c>
      <c r="AC87" t="str">
        <f t="shared" ca="1" si="33"/>
        <v/>
      </c>
      <c r="AD87" t="str">
        <f t="shared" ca="1" si="34"/>
        <v/>
      </c>
      <c r="AE87" t="str">
        <f t="shared" ca="1" si="35"/>
        <v/>
      </c>
      <c r="AF87" t="str">
        <f t="shared" ca="1" si="36"/>
        <v/>
      </c>
      <c r="AG87" t="str">
        <f t="shared" ca="1" si="37"/>
        <v/>
      </c>
      <c r="AH87" t="str">
        <f t="shared" ca="1" si="38"/>
        <v/>
      </c>
      <c r="AI87" t="str">
        <f t="shared" ca="1" si="39"/>
        <v/>
      </c>
      <c r="AJ87" t="str">
        <f t="shared" ca="1" si="40"/>
        <v/>
      </c>
      <c r="AL87" t="str">
        <f t="shared" ca="1" si="41"/>
        <v/>
      </c>
      <c r="AM87" t="str">
        <f t="shared" ca="1" si="42"/>
        <v/>
      </c>
      <c r="AN87" t="str">
        <f t="shared" ca="1" si="43"/>
        <v/>
      </c>
      <c r="AO87" t="str">
        <f t="shared" ca="1" si="44"/>
        <v/>
      </c>
      <c r="AP87" t="str">
        <f t="shared" ca="1" si="45"/>
        <v/>
      </c>
      <c r="AQ87" t="str">
        <f t="shared" ca="1" si="46"/>
        <v/>
      </c>
      <c r="AR87" t="str">
        <f t="shared" ca="1" si="47"/>
        <v/>
      </c>
      <c r="AS87" t="str">
        <f t="shared" ca="1" si="48"/>
        <v/>
      </c>
      <c r="AT87" t="str">
        <f t="shared" ca="1" si="49"/>
        <v/>
      </c>
    </row>
    <row r="88" spans="1:46" x14ac:dyDescent="0.3">
      <c r="A88" s="15">
        <v>86</v>
      </c>
      <c r="B88" s="16" t="str">
        <f t="shared" si="51"/>
        <v/>
      </c>
      <c r="C88" s="18" t="str">
        <f>IF(Protokoll!C88="","",Protokoll!C88)</f>
        <v/>
      </c>
      <c r="D88" s="18" t="str">
        <f>IF(Protokoll!D88="","",Protokoll!D88)</f>
        <v/>
      </c>
      <c r="E88" s="18" t="str">
        <f>IF(Protokoll!E88="","",Protokoll!E88)</f>
        <v/>
      </c>
      <c r="F88" s="18" t="str">
        <f>IF(Protokoll!F88="","",Protokoll!F88)</f>
        <v/>
      </c>
      <c r="G88" s="86" t="str">
        <f>IF(Protokoll!G88="","",Protokoll!G88)</f>
        <v/>
      </c>
      <c r="H88" s="18" t="str">
        <f>IF(Protokoll!H88="","",Protokoll!H88)</f>
        <v/>
      </c>
      <c r="I88" s="18" t="str">
        <f>IF(Protokoll!I88="","",Protokoll!I88)</f>
        <v/>
      </c>
      <c r="J88" s="79" t="str">
        <f>IF(Protokoll!J88="","",Protokoll!J88)</f>
        <v/>
      </c>
      <c r="K88" s="18" t="str">
        <f>IF(Protokoll!K88="","",Protokoll!K88)</f>
        <v/>
      </c>
      <c r="L88" s="18" t="str">
        <f>IF(Protokoll!L88="","",Protokoll!L88)</f>
        <v/>
      </c>
      <c r="M88" s="80" t="str">
        <f>IF(Protokoll!M88="","",Protokoll!M88)</f>
        <v/>
      </c>
      <c r="N88" s="18" t="str">
        <f ca="1">IF(Protokoll!N88="","",VLOOKUP(Protokoll!N88,(INDIRECT(CONCATENATE($B88,"!Q2:S22"))),3,1))</f>
        <v/>
      </c>
      <c r="O88" s="18" t="str">
        <f ca="1">IF(Protokoll!O88="","",VLOOKUP(Protokoll!O88,(INDIRECT(CONCATENATE($B88,"!G2:O22"))),9,1))</f>
        <v/>
      </c>
      <c r="P88" s="18" t="str">
        <f ca="1">IF(Protokoll!P88="","",VLOOKUP(Protokoll!P88,(INDIRECT(CONCATENATE($B88,"!H2:O22"))),8,1))</f>
        <v/>
      </c>
      <c r="Q88" s="18" t="str">
        <f ca="1">IF(Protokoll!Q88="","",VLOOKUP(Protokoll!Q88,(INDIRECT(CONCATENATE($B88,"!I2:O22"))),7,1))</f>
        <v/>
      </c>
      <c r="R88" s="18" t="str">
        <f ca="1">IF(Protokoll!R88="","",VLOOKUP(Protokoll!R88,(INDIRECT(CONCATENATE($B88,"!J2:O22"))),6,1))</f>
        <v/>
      </c>
      <c r="S88" s="18" t="str">
        <f ca="1">IF(Protokoll!S88="","",VLOOKUP(Protokoll!S88,(INDIRECT(CONCATENATE($B88,"!K2:O22"))),5,1))</f>
        <v/>
      </c>
      <c r="T88" s="18" t="str">
        <f ca="1">IF(Protokoll!T88="","",VLOOKUP(Protokoll!T88,(INDIRECT(CONCATENATE($B88,"!R2:S22"))),2,1))</f>
        <v/>
      </c>
      <c r="U88" s="18" t="str">
        <f ca="1">IF(Protokoll!U88="","",VLOOKUP(Protokoll!U88,(INDIRECT(CONCATENATE($B88,"!M2:O22"))),3,1))</f>
        <v/>
      </c>
      <c r="V88" s="18" t="str">
        <f ca="1">IF(Protokoll!V88="","",VLOOKUP(Protokoll!V88,(INDIRECT(CONCATENATE($B88,"!N2:O22"))),2,1))</f>
        <v/>
      </c>
      <c r="W88" s="79" t="str">
        <f>IF(Protokoll!W88="","",Protokoll!W88)</f>
        <v/>
      </c>
      <c r="X88" s="81" t="str">
        <f t="shared" ca="1" si="52"/>
        <v/>
      </c>
      <c r="AB88" t="str">
        <f t="shared" ca="1" si="32"/>
        <v/>
      </c>
      <c r="AC88" t="str">
        <f t="shared" ca="1" si="33"/>
        <v/>
      </c>
      <c r="AD88" t="str">
        <f t="shared" ca="1" si="34"/>
        <v/>
      </c>
      <c r="AE88" t="str">
        <f t="shared" ca="1" si="35"/>
        <v/>
      </c>
      <c r="AF88" t="str">
        <f t="shared" ca="1" si="36"/>
        <v/>
      </c>
      <c r="AG88" t="str">
        <f t="shared" ca="1" si="37"/>
        <v/>
      </c>
      <c r="AH88" t="str">
        <f t="shared" ca="1" si="38"/>
        <v/>
      </c>
      <c r="AI88" t="str">
        <f t="shared" ca="1" si="39"/>
        <v/>
      </c>
      <c r="AJ88" t="str">
        <f t="shared" ca="1" si="40"/>
        <v/>
      </c>
      <c r="AL88" t="str">
        <f t="shared" ca="1" si="41"/>
        <v/>
      </c>
      <c r="AM88" t="str">
        <f t="shared" ca="1" si="42"/>
        <v/>
      </c>
      <c r="AN88" t="str">
        <f t="shared" ca="1" si="43"/>
        <v/>
      </c>
      <c r="AO88" t="str">
        <f t="shared" ca="1" si="44"/>
        <v/>
      </c>
      <c r="AP88" t="str">
        <f t="shared" ca="1" si="45"/>
        <v/>
      </c>
      <c r="AQ88" t="str">
        <f t="shared" ca="1" si="46"/>
        <v/>
      </c>
      <c r="AR88" t="str">
        <f t="shared" ca="1" si="47"/>
        <v/>
      </c>
      <c r="AS88" t="str">
        <f t="shared" ca="1" si="48"/>
        <v/>
      </c>
      <c r="AT88" t="str">
        <f t="shared" ca="1" si="49"/>
        <v/>
      </c>
    </row>
    <row r="89" spans="1:46" x14ac:dyDescent="0.3">
      <c r="A89" s="2">
        <v>87</v>
      </c>
      <c r="B89" s="19" t="str">
        <f t="shared" si="51"/>
        <v/>
      </c>
      <c r="C89" s="20" t="str">
        <f>IF(Protokoll!C89="","",Protokoll!C89)</f>
        <v/>
      </c>
      <c r="D89" s="20" t="str">
        <f>IF(Protokoll!D89="","",Protokoll!D89)</f>
        <v/>
      </c>
      <c r="E89" s="20" t="str">
        <f>IF(Protokoll!E89="","",Protokoll!E89)</f>
        <v/>
      </c>
      <c r="F89" s="20" t="str">
        <f>IF(Protokoll!F89="","",Protokoll!F89)</f>
        <v/>
      </c>
      <c r="G89" s="82" t="str">
        <f>IF(Protokoll!G89="","",Protokoll!G89)</f>
        <v/>
      </c>
      <c r="H89" s="20" t="str">
        <f>IF(Protokoll!H89="","",Protokoll!H89)</f>
        <v/>
      </c>
      <c r="I89" s="20" t="str">
        <f>IF(Protokoll!I89="","",Protokoll!I89)</f>
        <v/>
      </c>
      <c r="J89" s="83" t="str">
        <f>IF(Protokoll!J89="","",Protokoll!J89)</f>
        <v/>
      </c>
      <c r="K89" s="20" t="str">
        <f>IF(Protokoll!K89="","",Protokoll!K89)</f>
        <v/>
      </c>
      <c r="L89" s="20" t="str">
        <f>IF(Protokoll!L89="","",Protokoll!L89)</f>
        <v/>
      </c>
      <c r="M89" s="84" t="str">
        <f>IF(Protokoll!M89="","",Protokoll!M89)</f>
        <v/>
      </c>
      <c r="N89" s="20" t="str">
        <f ca="1">IF(Protokoll!N89="","",VLOOKUP(Protokoll!N89,(INDIRECT(CONCATENATE($B89,"!Q2:S22"))),3,1))</f>
        <v/>
      </c>
      <c r="O89" s="20" t="str">
        <f ca="1">IF(Protokoll!O89="","",VLOOKUP(Protokoll!O89,(INDIRECT(CONCATENATE($B89,"!G2:O22"))),9,1))</f>
        <v/>
      </c>
      <c r="P89" s="20" t="str">
        <f ca="1">IF(Protokoll!P89="","",VLOOKUP(Protokoll!P89,(INDIRECT(CONCATENATE($B89,"!H2:O22"))),8,1))</f>
        <v/>
      </c>
      <c r="Q89" s="20" t="str">
        <f ca="1">IF(Protokoll!Q89="","",VLOOKUP(Protokoll!Q89,(INDIRECT(CONCATENATE($B89,"!I2:O22"))),7,1))</f>
        <v/>
      </c>
      <c r="R89" s="20" t="str">
        <f ca="1">IF(Protokoll!R89="","",VLOOKUP(Protokoll!R89,(INDIRECT(CONCATENATE($B89,"!J2:O22"))),6,1))</f>
        <v/>
      </c>
      <c r="S89" s="20" t="str">
        <f ca="1">IF(Protokoll!S89="","",VLOOKUP(Protokoll!S89,(INDIRECT(CONCATENATE($B89,"!K2:O22"))),5,1))</f>
        <v/>
      </c>
      <c r="T89" s="20" t="str">
        <f ca="1">IF(Protokoll!T89="","",VLOOKUP(Protokoll!T89,(INDIRECT(CONCATENATE($B89,"!R2:S22"))),2,1))</f>
        <v/>
      </c>
      <c r="U89" s="20" t="str">
        <f ca="1">IF(Protokoll!U89="","",VLOOKUP(Protokoll!U89,(INDIRECT(CONCATENATE($B89,"!M2:O22"))),3,1))</f>
        <v/>
      </c>
      <c r="V89" s="20" t="str">
        <f ca="1">IF(Protokoll!V89="","",VLOOKUP(Protokoll!V89,(INDIRECT(CONCATENATE($B89,"!N2:O22"))),2,1))</f>
        <v/>
      </c>
      <c r="W89" s="83" t="str">
        <f>IF(Protokoll!W89="","",Protokoll!W89)</f>
        <v/>
      </c>
      <c r="X89" s="85" t="str">
        <f t="shared" ca="1" si="52"/>
        <v/>
      </c>
      <c r="AB89" t="str">
        <f t="shared" ca="1" si="32"/>
        <v/>
      </c>
      <c r="AC89" t="str">
        <f t="shared" ca="1" si="33"/>
        <v/>
      </c>
      <c r="AD89" t="str">
        <f t="shared" ca="1" si="34"/>
        <v/>
      </c>
      <c r="AE89" t="str">
        <f t="shared" ca="1" si="35"/>
        <v/>
      </c>
      <c r="AF89" t="str">
        <f t="shared" ca="1" si="36"/>
        <v/>
      </c>
      <c r="AG89" t="str">
        <f t="shared" ca="1" si="37"/>
        <v/>
      </c>
      <c r="AH89" t="str">
        <f t="shared" ca="1" si="38"/>
        <v/>
      </c>
      <c r="AI89" t="str">
        <f t="shared" ca="1" si="39"/>
        <v/>
      </c>
      <c r="AJ89" t="str">
        <f t="shared" ca="1" si="40"/>
        <v/>
      </c>
      <c r="AL89" t="str">
        <f t="shared" ca="1" si="41"/>
        <v/>
      </c>
      <c r="AM89" t="str">
        <f t="shared" ca="1" si="42"/>
        <v/>
      </c>
      <c r="AN89" t="str">
        <f t="shared" ca="1" si="43"/>
        <v/>
      </c>
      <c r="AO89" t="str">
        <f t="shared" ca="1" si="44"/>
        <v/>
      </c>
      <c r="AP89" t="str">
        <f t="shared" ca="1" si="45"/>
        <v/>
      </c>
      <c r="AQ89" t="str">
        <f t="shared" ca="1" si="46"/>
        <v/>
      </c>
      <c r="AR89" t="str">
        <f t="shared" ca="1" si="47"/>
        <v/>
      </c>
      <c r="AS89" t="str">
        <f t="shared" ca="1" si="48"/>
        <v/>
      </c>
      <c r="AT89" t="str">
        <f t="shared" ca="1" si="49"/>
        <v/>
      </c>
    </row>
    <row r="90" spans="1:46" x14ac:dyDescent="0.3">
      <c r="A90" s="15">
        <v>88</v>
      </c>
      <c r="B90" s="16" t="str">
        <f t="shared" si="51"/>
        <v/>
      </c>
      <c r="C90" s="18" t="str">
        <f>IF(Protokoll!C90="","",Protokoll!C90)</f>
        <v/>
      </c>
      <c r="D90" s="18" t="str">
        <f>IF(Protokoll!D90="","",Protokoll!D90)</f>
        <v/>
      </c>
      <c r="E90" s="18" t="str">
        <f>IF(Protokoll!E90="","",Protokoll!E90)</f>
        <v/>
      </c>
      <c r="F90" s="18" t="str">
        <f>IF(Protokoll!F90="","",Protokoll!F90)</f>
        <v/>
      </c>
      <c r="G90" s="86" t="str">
        <f>IF(Protokoll!G90="","",Protokoll!G90)</f>
        <v/>
      </c>
      <c r="H90" s="18" t="str">
        <f>IF(Protokoll!H90="","",Protokoll!H90)</f>
        <v/>
      </c>
      <c r="I90" s="18" t="str">
        <f>IF(Protokoll!I90="","",Protokoll!I90)</f>
        <v/>
      </c>
      <c r="J90" s="79" t="str">
        <f>IF(Protokoll!J90="","",Protokoll!J90)</f>
        <v/>
      </c>
      <c r="K90" s="18" t="str">
        <f>IF(Protokoll!K90="","",Protokoll!K90)</f>
        <v/>
      </c>
      <c r="L90" s="18" t="str">
        <f>IF(Protokoll!L90="","",Protokoll!L90)</f>
        <v/>
      </c>
      <c r="M90" s="80" t="str">
        <f>IF(Protokoll!M90="","",Protokoll!M90)</f>
        <v/>
      </c>
      <c r="N90" s="18" t="str">
        <f ca="1">IF(Protokoll!N90="","",VLOOKUP(Protokoll!N90,(INDIRECT(CONCATENATE($B90,"!Q2:S22"))),3,1))</f>
        <v/>
      </c>
      <c r="O90" s="18" t="str">
        <f ca="1">IF(Protokoll!O90="","",VLOOKUP(Protokoll!O90,(INDIRECT(CONCATENATE($B90,"!G2:O22"))),9,1))</f>
        <v/>
      </c>
      <c r="P90" s="18" t="str">
        <f ca="1">IF(Protokoll!P90="","",VLOOKUP(Protokoll!P90,(INDIRECT(CONCATENATE($B90,"!H2:O22"))),8,1))</f>
        <v/>
      </c>
      <c r="Q90" s="18" t="str">
        <f ca="1">IF(Protokoll!Q90="","",VLOOKUP(Protokoll!Q90,(INDIRECT(CONCATENATE($B90,"!I2:O22"))),7,1))</f>
        <v/>
      </c>
      <c r="R90" s="18" t="str">
        <f ca="1">IF(Protokoll!R90="","",VLOOKUP(Protokoll!R90,(INDIRECT(CONCATENATE($B90,"!J2:O22"))),6,1))</f>
        <v/>
      </c>
      <c r="S90" s="18" t="str">
        <f ca="1">IF(Protokoll!S90="","",VLOOKUP(Protokoll!S90,(INDIRECT(CONCATENATE($B90,"!K2:O22"))),5,1))</f>
        <v/>
      </c>
      <c r="T90" s="18" t="str">
        <f ca="1">IF(Protokoll!T90="","",VLOOKUP(Protokoll!T90,(INDIRECT(CONCATENATE($B90,"!R2:S22"))),2,1))</f>
        <v/>
      </c>
      <c r="U90" s="18" t="str">
        <f ca="1">IF(Protokoll!U90="","",VLOOKUP(Protokoll!U90,(INDIRECT(CONCATENATE($B90,"!M2:O22"))),3,1))</f>
        <v/>
      </c>
      <c r="V90" s="18" t="str">
        <f ca="1">IF(Protokoll!V90="","",VLOOKUP(Protokoll!V90,(INDIRECT(CONCATENATE($B90,"!N2:O22"))),2,1))</f>
        <v/>
      </c>
      <c r="W90" s="79" t="str">
        <f>IF(Protokoll!W90="","",Protokoll!W90)</f>
        <v/>
      </c>
      <c r="X90" s="81" t="str">
        <f t="shared" ca="1" si="52"/>
        <v/>
      </c>
      <c r="AB90" t="str">
        <f t="shared" ca="1" si="32"/>
        <v/>
      </c>
      <c r="AC90" t="str">
        <f t="shared" ca="1" si="33"/>
        <v/>
      </c>
      <c r="AD90" t="str">
        <f t="shared" ca="1" si="34"/>
        <v/>
      </c>
      <c r="AE90" t="str">
        <f t="shared" ca="1" si="35"/>
        <v/>
      </c>
      <c r="AF90" t="str">
        <f t="shared" ca="1" si="36"/>
        <v/>
      </c>
      <c r="AG90" t="str">
        <f t="shared" ca="1" si="37"/>
        <v/>
      </c>
      <c r="AH90" t="str">
        <f t="shared" ca="1" si="38"/>
        <v/>
      </c>
      <c r="AI90" t="str">
        <f t="shared" ca="1" si="39"/>
        <v/>
      </c>
      <c r="AJ90" t="str">
        <f t="shared" ca="1" si="40"/>
        <v/>
      </c>
      <c r="AL90" t="str">
        <f t="shared" ca="1" si="41"/>
        <v/>
      </c>
      <c r="AM90" t="str">
        <f t="shared" ca="1" si="42"/>
        <v/>
      </c>
      <c r="AN90" t="str">
        <f t="shared" ca="1" si="43"/>
        <v/>
      </c>
      <c r="AO90" t="str">
        <f t="shared" ca="1" si="44"/>
        <v/>
      </c>
      <c r="AP90" t="str">
        <f t="shared" ca="1" si="45"/>
        <v/>
      </c>
      <c r="AQ90" t="str">
        <f t="shared" ca="1" si="46"/>
        <v/>
      </c>
      <c r="AR90" t="str">
        <f t="shared" ca="1" si="47"/>
        <v/>
      </c>
      <c r="AS90" t="str">
        <f t="shared" ca="1" si="48"/>
        <v/>
      </c>
      <c r="AT90" t="str">
        <f t="shared" ca="1" si="49"/>
        <v/>
      </c>
    </row>
    <row r="91" spans="1:46" x14ac:dyDescent="0.3">
      <c r="A91" s="2">
        <v>89</v>
      </c>
      <c r="B91" s="19" t="str">
        <f t="shared" si="51"/>
        <v/>
      </c>
      <c r="C91" s="20" t="str">
        <f>IF(Protokoll!C91="","",Protokoll!C91)</f>
        <v/>
      </c>
      <c r="D91" s="20" t="str">
        <f>IF(Protokoll!D91="","",Protokoll!D91)</f>
        <v/>
      </c>
      <c r="E91" s="20" t="str">
        <f>IF(Protokoll!E91="","",Protokoll!E91)</f>
        <v/>
      </c>
      <c r="F91" s="20" t="str">
        <f>IF(Protokoll!F91="","",Protokoll!F91)</f>
        <v/>
      </c>
      <c r="G91" s="82" t="str">
        <f>IF(Protokoll!G91="","",Protokoll!G91)</f>
        <v/>
      </c>
      <c r="H91" s="20" t="str">
        <f>IF(Protokoll!H91="","",Protokoll!H91)</f>
        <v/>
      </c>
      <c r="I91" s="20" t="str">
        <f>IF(Protokoll!I91="","",Protokoll!I91)</f>
        <v/>
      </c>
      <c r="J91" s="83" t="str">
        <f>IF(Protokoll!J91="","",Protokoll!J91)</f>
        <v/>
      </c>
      <c r="K91" s="20" t="str">
        <f>IF(Protokoll!K91="","",Protokoll!K91)</f>
        <v/>
      </c>
      <c r="L91" s="20" t="str">
        <f>IF(Protokoll!L91="","",Protokoll!L91)</f>
        <v/>
      </c>
      <c r="M91" s="84" t="str">
        <f>IF(Protokoll!M91="","",Protokoll!M91)</f>
        <v/>
      </c>
      <c r="N91" s="20" t="str">
        <f ca="1">IF(Protokoll!N91="","",VLOOKUP(Protokoll!N91,(INDIRECT(CONCATENATE($B91,"!Q2:S22"))),3,1))</f>
        <v/>
      </c>
      <c r="O91" s="20" t="str">
        <f ca="1">IF(Protokoll!O91="","",VLOOKUP(Protokoll!O91,(INDIRECT(CONCATENATE($B91,"!G2:O22"))),9,1))</f>
        <v/>
      </c>
      <c r="P91" s="20" t="str">
        <f ca="1">IF(Protokoll!P91="","",VLOOKUP(Protokoll!P91,(INDIRECT(CONCATENATE($B91,"!H2:O22"))),8,1))</f>
        <v/>
      </c>
      <c r="Q91" s="20" t="str">
        <f ca="1">IF(Protokoll!Q91="","",VLOOKUP(Protokoll!Q91,(INDIRECT(CONCATENATE($B91,"!I2:O22"))),7,1))</f>
        <v/>
      </c>
      <c r="R91" s="20" t="str">
        <f ca="1">IF(Protokoll!R91="","",VLOOKUP(Protokoll!R91,(INDIRECT(CONCATENATE($B91,"!J2:O22"))),6,1))</f>
        <v/>
      </c>
      <c r="S91" s="20" t="str">
        <f ca="1">IF(Protokoll!S91="","",VLOOKUP(Protokoll!S91,(INDIRECT(CONCATENATE($B91,"!K2:O22"))),5,1))</f>
        <v/>
      </c>
      <c r="T91" s="20" t="str">
        <f ca="1">IF(Protokoll!T91="","",VLOOKUP(Protokoll!T91,(INDIRECT(CONCATENATE($B91,"!R2:S22"))),2,1))</f>
        <v/>
      </c>
      <c r="U91" s="20" t="str">
        <f ca="1">IF(Protokoll!U91="","",VLOOKUP(Protokoll!U91,(INDIRECT(CONCATENATE($B91,"!M2:O22"))),3,1))</f>
        <v/>
      </c>
      <c r="V91" s="20" t="str">
        <f ca="1">IF(Protokoll!V91="","",VLOOKUP(Protokoll!V91,(INDIRECT(CONCATENATE($B91,"!N2:O22"))),2,1))</f>
        <v/>
      </c>
      <c r="W91" s="83" t="str">
        <f>IF(Protokoll!W91="","",Protokoll!W91)</f>
        <v/>
      </c>
      <c r="X91" s="85" t="str">
        <f t="shared" ca="1" si="52"/>
        <v/>
      </c>
      <c r="AB91" t="str">
        <f t="shared" ca="1" si="32"/>
        <v/>
      </c>
      <c r="AC91" t="str">
        <f t="shared" ca="1" si="33"/>
        <v/>
      </c>
      <c r="AD91" t="str">
        <f t="shared" ca="1" si="34"/>
        <v/>
      </c>
      <c r="AE91" t="str">
        <f t="shared" ca="1" si="35"/>
        <v/>
      </c>
      <c r="AF91" t="str">
        <f t="shared" ca="1" si="36"/>
        <v/>
      </c>
      <c r="AG91" t="str">
        <f t="shared" ca="1" si="37"/>
        <v/>
      </c>
      <c r="AH91" t="str">
        <f t="shared" ca="1" si="38"/>
        <v/>
      </c>
      <c r="AI91" t="str">
        <f t="shared" ca="1" si="39"/>
        <v/>
      </c>
      <c r="AJ91" t="str">
        <f t="shared" ca="1" si="40"/>
        <v/>
      </c>
      <c r="AL91" t="str">
        <f t="shared" ca="1" si="41"/>
        <v/>
      </c>
      <c r="AM91" t="str">
        <f t="shared" ca="1" si="42"/>
        <v/>
      </c>
      <c r="AN91" t="str">
        <f t="shared" ca="1" si="43"/>
        <v/>
      </c>
      <c r="AO91" t="str">
        <f t="shared" ca="1" si="44"/>
        <v/>
      </c>
      <c r="AP91" t="str">
        <f t="shared" ca="1" si="45"/>
        <v/>
      </c>
      <c r="AQ91" t="str">
        <f t="shared" ca="1" si="46"/>
        <v/>
      </c>
      <c r="AR91" t="str">
        <f t="shared" ca="1" si="47"/>
        <v/>
      </c>
      <c r="AS91" t="str">
        <f t="shared" ca="1" si="48"/>
        <v/>
      </c>
      <c r="AT91" t="str">
        <f t="shared" ca="1" si="49"/>
        <v/>
      </c>
    </row>
    <row r="92" spans="1:46" x14ac:dyDescent="0.3">
      <c r="A92" s="15">
        <v>90</v>
      </c>
      <c r="B92" s="16" t="str">
        <f t="shared" si="51"/>
        <v/>
      </c>
      <c r="C92" s="18" t="str">
        <f>IF(Protokoll!C92="","",Protokoll!C92)</f>
        <v/>
      </c>
      <c r="D92" s="18" t="str">
        <f>IF(Protokoll!D92="","",Protokoll!D92)</f>
        <v/>
      </c>
      <c r="E92" s="18" t="str">
        <f>IF(Protokoll!E92="","",Protokoll!E92)</f>
        <v/>
      </c>
      <c r="F92" s="18" t="str">
        <f>IF(Protokoll!F92="","",Protokoll!F92)</f>
        <v/>
      </c>
      <c r="G92" s="86" t="str">
        <f>IF(Protokoll!G92="","",Protokoll!G92)</f>
        <v/>
      </c>
      <c r="H92" s="18" t="str">
        <f>IF(Protokoll!H92="","",Protokoll!H92)</f>
        <v/>
      </c>
      <c r="I92" s="18" t="str">
        <f>IF(Protokoll!I92="","",Protokoll!I92)</f>
        <v/>
      </c>
      <c r="J92" s="79" t="str">
        <f>IF(Protokoll!J92="","",Protokoll!J92)</f>
        <v/>
      </c>
      <c r="K92" s="18" t="str">
        <f>IF(Protokoll!K92="","",Protokoll!K92)</f>
        <v/>
      </c>
      <c r="L92" s="18" t="str">
        <f>IF(Protokoll!L92="","",Protokoll!L92)</f>
        <v/>
      </c>
      <c r="M92" s="80" t="str">
        <f>IF(Protokoll!M92="","",Protokoll!M92)</f>
        <v/>
      </c>
      <c r="N92" s="18" t="str">
        <f ca="1">IF(Protokoll!N92="","",VLOOKUP(Protokoll!N92,(INDIRECT(CONCATENATE($B92,"!Q2:S22"))),3,1))</f>
        <v/>
      </c>
      <c r="O92" s="18" t="str">
        <f ca="1">IF(Protokoll!O92="","",VLOOKUP(Protokoll!O92,(INDIRECT(CONCATENATE($B92,"!G2:O22"))),9,1))</f>
        <v/>
      </c>
      <c r="P92" s="18" t="str">
        <f ca="1">IF(Protokoll!P92="","",VLOOKUP(Protokoll!P92,(INDIRECT(CONCATENATE($B92,"!H2:O22"))),8,1))</f>
        <v/>
      </c>
      <c r="Q92" s="18" t="str">
        <f ca="1">IF(Protokoll!Q92="","",VLOOKUP(Protokoll!Q92,(INDIRECT(CONCATENATE($B92,"!I2:O22"))),7,1))</f>
        <v/>
      </c>
      <c r="R92" s="18" t="str">
        <f ca="1">IF(Protokoll!R92="","",VLOOKUP(Protokoll!R92,(INDIRECT(CONCATENATE($B92,"!J2:O22"))),6,1))</f>
        <v/>
      </c>
      <c r="S92" s="18" t="str">
        <f ca="1">IF(Protokoll!S92="","",VLOOKUP(Protokoll!S92,(INDIRECT(CONCATENATE($B92,"!K2:O22"))),5,1))</f>
        <v/>
      </c>
      <c r="T92" s="18" t="str">
        <f ca="1">IF(Protokoll!T92="","",VLOOKUP(Protokoll!T92,(INDIRECT(CONCATENATE($B92,"!R2:S22"))),2,1))</f>
        <v/>
      </c>
      <c r="U92" s="18" t="str">
        <f ca="1">IF(Protokoll!U92="","",VLOOKUP(Protokoll!U92,(INDIRECT(CONCATENATE($B92,"!M2:O22"))),3,1))</f>
        <v/>
      </c>
      <c r="V92" s="18" t="str">
        <f ca="1">IF(Protokoll!V92="","",VLOOKUP(Protokoll!V92,(INDIRECT(CONCATENATE($B92,"!N2:O22"))),2,1))</f>
        <v/>
      </c>
      <c r="W92" s="79" t="str">
        <f>IF(Protokoll!W92="","",Protokoll!W92)</f>
        <v/>
      </c>
      <c r="X92" s="81" t="str">
        <f t="shared" ca="1" si="52"/>
        <v/>
      </c>
      <c r="AB92" t="str">
        <f t="shared" ref="AB92:AB155" ca="1" si="53">IF(N92="","",N92)</f>
        <v/>
      </c>
      <c r="AC92" t="str">
        <f t="shared" ref="AC92:AC155" ca="1" si="54">IF(O92="","",O92)</f>
        <v/>
      </c>
      <c r="AD92" t="str">
        <f t="shared" ref="AD92:AD155" ca="1" si="55">IF(P92="","",P92*0.5)</f>
        <v/>
      </c>
      <c r="AE92" t="str">
        <f t="shared" ref="AE92:AE155" ca="1" si="56">IF(Q92="","",Q92*0.5)</f>
        <v/>
      </c>
      <c r="AF92" t="str">
        <f t="shared" ref="AF92:AF155" ca="1" si="57">IF(R92="","",R92)</f>
        <v/>
      </c>
      <c r="AG92" t="str">
        <f t="shared" ref="AG92:AG155" ca="1" si="58">IF(S92="","",S92)</f>
        <v/>
      </c>
      <c r="AH92" t="str">
        <f t="shared" ref="AH92:AH155" ca="1" si="59">IF(T92="","",T92)</f>
        <v/>
      </c>
      <c r="AI92" t="str">
        <f t="shared" ref="AI92:AI155" ca="1" si="60">IF(U92="","",U92)</f>
        <v/>
      </c>
      <c r="AJ92" t="str">
        <f t="shared" ref="AJ92:AJ155" ca="1" si="61">IF(V92="","",V92)</f>
        <v/>
      </c>
      <c r="AL92" t="str">
        <f t="shared" ref="AL92:AL155" ca="1" si="62">IF(N92="","",1)</f>
        <v/>
      </c>
      <c r="AM92" t="str">
        <f t="shared" ref="AM92:AM155" ca="1" si="63">IF(O92="","",1)</f>
        <v/>
      </c>
      <c r="AN92" t="str">
        <f t="shared" ref="AN92:AN155" ca="1" si="64">IF(P92="","",0.5)</f>
        <v/>
      </c>
      <c r="AO92" t="str">
        <f t="shared" ref="AO92:AO155" ca="1" si="65">IF(Q92="","",0.5)</f>
        <v/>
      </c>
      <c r="AP92" t="str">
        <f t="shared" ref="AP92:AP155" ca="1" si="66">IF(R92="","",1)</f>
        <v/>
      </c>
      <c r="AQ92" t="str">
        <f t="shared" ref="AQ92:AQ155" ca="1" si="67">IF(S92="","",1)</f>
        <v/>
      </c>
      <c r="AR92" t="str">
        <f t="shared" ref="AR92:AR155" ca="1" si="68">IF(T92="","",1)</f>
        <v/>
      </c>
      <c r="AS92" t="str">
        <f t="shared" ref="AS92:AS155" ca="1" si="69">IF(U92="","",1)</f>
        <v/>
      </c>
      <c r="AT92" t="str">
        <f t="shared" ref="AT92:AT155" ca="1" si="70">IF(V92="","",1)</f>
        <v/>
      </c>
    </row>
    <row r="93" spans="1:46" x14ac:dyDescent="0.3">
      <c r="A93" s="2">
        <v>91</v>
      </c>
      <c r="B93" s="19" t="str">
        <f t="shared" si="51"/>
        <v/>
      </c>
      <c r="C93" s="20" t="str">
        <f>IF(Protokoll!C93="","",Protokoll!C93)</f>
        <v/>
      </c>
      <c r="D93" s="20" t="str">
        <f>IF(Protokoll!D93="","",Protokoll!D93)</f>
        <v/>
      </c>
      <c r="E93" s="20" t="str">
        <f>IF(Protokoll!E93="","",Protokoll!E93)</f>
        <v/>
      </c>
      <c r="F93" s="20" t="str">
        <f>IF(Protokoll!F93="","",Protokoll!F93)</f>
        <v/>
      </c>
      <c r="G93" s="82" t="str">
        <f>IF(Protokoll!G93="","",Protokoll!G93)</f>
        <v/>
      </c>
      <c r="H93" s="20" t="str">
        <f>IF(Protokoll!H93="","",Protokoll!H93)</f>
        <v/>
      </c>
      <c r="I93" s="20" t="str">
        <f>IF(Protokoll!I93="","",Protokoll!I93)</f>
        <v/>
      </c>
      <c r="J93" s="83" t="str">
        <f>IF(Protokoll!J93="","",Protokoll!J93)</f>
        <v/>
      </c>
      <c r="K93" s="20" t="str">
        <f>IF(Protokoll!K93="","",Protokoll!K93)</f>
        <v/>
      </c>
      <c r="L93" s="20" t="str">
        <f>IF(Protokoll!L93="","",Protokoll!L93)</f>
        <v/>
      </c>
      <c r="M93" s="84" t="str">
        <f>IF(Protokoll!M93="","",Protokoll!M93)</f>
        <v/>
      </c>
      <c r="N93" s="20" t="str">
        <f ca="1">IF(Protokoll!N93="","",VLOOKUP(Protokoll!N93,(INDIRECT(CONCATENATE($B93,"!Q2:S22"))),3,1))</f>
        <v/>
      </c>
      <c r="O93" s="20" t="str">
        <f ca="1">IF(Protokoll!O93="","",VLOOKUP(Protokoll!O93,(INDIRECT(CONCATENATE($B93,"!G2:O22"))),9,1))</f>
        <v/>
      </c>
      <c r="P93" s="20" t="str">
        <f ca="1">IF(Protokoll!P93="","",VLOOKUP(Protokoll!P93,(INDIRECT(CONCATENATE($B93,"!H2:O22"))),8,1))</f>
        <v/>
      </c>
      <c r="Q93" s="20" t="str">
        <f ca="1">IF(Protokoll!Q93="","",VLOOKUP(Protokoll!Q93,(INDIRECT(CONCATENATE($B93,"!I2:O22"))),7,1))</f>
        <v/>
      </c>
      <c r="R93" s="20" t="str">
        <f ca="1">IF(Protokoll!R93="","",VLOOKUP(Protokoll!R93,(INDIRECT(CONCATENATE($B93,"!J2:O22"))),6,1))</f>
        <v/>
      </c>
      <c r="S93" s="20" t="str">
        <f ca="1">IF(Protokoll!S93="","",VLOOKUP(Protokoll!S93,(INDIRECT(CONCATENATE($B93,"!K2:O22"))),5,1))</f>
        <v/>
      </c>
      <c r="T93" s="20" t="str">
        <f ca="1">IF(Protokoll!T93="","",VLOOKUP(Protokoll!T93,(INDIRECT(CONCATENATE($B93,"!R2:S22"))),2,1))</f>
        <v/>
      </c>
      <c r="U93" s="20" t="str">
        <f ca="1">IF(Protokoll!U93="","",VLOOKUP(Protokoll!U93,(INDIRECT(CONCATENATE($B93,"!M2:O22"))),3,1))</f>
        <v/>
      </c>
      <c r="V93" s="20" t="str">
        <f ca="1">IF(Protokoll!V93="","",VLOOKUP(Protokoll!V93,(INDIRECT(CONCATENATE($B93,"!N2:O22"))),2,1))</f>
        <v/>
      </c>
      <c r="W93" s="83" t="str">
        <f>IF(Protokoll!W93="","",Protokoll!W93)</f>
        <v/>
      </c>
      <c r="X93" s="85" t="str">
        <f t="shared" ca="1" si="52"/>
        <v/>
      </c>
      <c r="AB93" t="str">
        <f t="shared" ca="1" si="53"/>
        <v/>
      </c>
      <c r="AC93" t="str">
        <f t="shared" ca="1" si="54"/>
        <v/>
      </c>
      <c r="AD93" t="str">
        <f t="shared" ca="1" si="55"/>
        <v/>
      </c>
      <c r="AE93" t="str">
        <f t="shared" ca="1" si="56"/>
        <v/>
      </c>
      <c r="AF93" t="str">
        <f t="shared" ca="1" si="57"/>
        <v/>
      </c>
      <c r="AG93" t="str">
        <f t="shared" ca="1" si="58"/>
        <v/>
      </c>
      <c r="AH93" t="str">
        <f t="shared" ca="1" si="59"/>
        <v/>
      </c>
      <c r="AI93" t="str">
        <f t="shared" ca="1" si="60"/>
        <v/>
      </c>
      <c r="AJ93" t="str">
        <f t="shared" ca="1" si="61"/>
        <v/>
      </c>
      <c r="AL93" t="str">
        <f t="shared" ca="1" si="62"/>
        <v/>
      </c>
      <c r="AM93" t="str">
        <f t="shared" ca="1" si="63"/>
        <v/>
      </c>
      <c r="AN93" t="str">
        <f t="shared" ca="1" si="64"/>
        <v/>
      </c>
      <c r="AO93" t="str">
        <f t="shared" ca="1" si="65"/>
        <v/>
      </c>
      <c r="AP93" t="str">
        <f t="shared" ca="1" si="66"/>
        <v/>
      </c>
      <c r="AQ93" t="str">
        <f t="shared" ca="1" si="67"/>
        <v/>
      </c>
      <c r="AR93" t="str">
        <f t="shared" ca="1" si="68"/>
        <v/>
      </c>
      <c r="AS93" t="str">
        <f t="shared" ca="1" si="69"/>
        <v/>
      </c>
      <c r="AT93" t="str">
        <f t="shared" ca="1" si="70"/>
        <v/>
      </c>
    </row>
    <row r="94" spans="1:46" x14ac:dyDescent="0.3">
      <c r="A94" s="15">
        <v>92</v>
      </c>
      <c r="B94" s="16" t="str">
        <f t="shared" si="51"/>
        <v/>
      </c>
      <c r="C94" s="18" t="str">
        <f>IF(Protokoll!C94="","",Protokoll!C94)</f>
        <v/>
      </c>
      <c r="D94" s="18" t="str">
        <f>IF(Protokoll!D94="","",Protokoll!D94)</f>
        <v/>
      </c>
      <c r="E94" s="18" t="str">
        <f>IF(Protokoll!E94="","",Protokoll!E94)</f>
        <v/>
      </c>
      <c r="F94" s="18" t="str">
        <f>IF(Protokoll!F94="","",Protokoll!F94)</f>
        <v/>
      </c>
      <c r="G94" s="86" t="str">
        <f>IF(Protokoll!G94="","",Protokoll!G94)</f>
        <v/>
      </c>
      <c r="H94" s="18" t="str">
        <f>IF(Protokoll!H94="","",Protokoll!H94)</f>
        <v/>
      </c>
      <c r="I94" s="18" t="str">
        <f>IF(Protokoll!I94="","",Protokoll!I94)</f>
        <v/>
      </c>
      <c r="J94" s="79" t="str">
        <f>IF(Protokoll!J94="","",Protokoll!J94)</f>
        <v/>
      </c>
      <c r="K94" s="18" t="str">
        <f>IF(Protokoll!K94="","",Protokoll!K94)</f>
        <v/>
      </c>
      <c r="L94" s="18" t="str">
        <f>IF(Protokoll!L94="","",Protokoll!L94)</f>
        <v/>
      </c>
      <c r="M94" s="80" t="str">
        <f>IF(Protokoll!M94="","",Protokoll!M94)</f>
        <v/>
      </c>
      <c r="N94" s="18" t="str">
        <f ca="1">IF(Protokoll!N94="","",VLOOKUP(Protokoll!N94,(INDIRECT(CONCATENATE($B94,"!Q2:S22"))),3,1))</f>
        <v/>
      </c>
      <c r="O94" s="18" t="str">
        <f ca="1">IF(Protokoll!O94="","",VLOOKUP(Protokoll!O94,(INDIRECT(CONCATENATE($B94,"!G2:O22"))),9,1))</f>
        <v/>
      </c>
      <c r="P94" s="18" t="str">
        <f ca="1">IF(Protokoll!P94="","",VLOOKUP(Protokoll!P94,(INDIRECT(CONCATENATE($B94,"!H2:O22"))),8,1))</f>
        <v/>
      </c>
      <c r="Q94" s="18" t="str">
        <f ca="1">IF(Protokoll!Q94="","",VLOOKUP(Protokoll!Q94,(INDIRECT(CONCATENATE($B94,"!I2:O22"))),7,1))</f>
        <v/>
      </c>
      <c r="R94" s="18" t="str">
        <f ca="1">IF(Protokoll!R94="","",VLOOKUP(Protokoll!R94,(INDIRECT(CONCATENATE($B94,"!J2:O22"))),6,1))</f>
        <v/>
      </c>
      <c r="S94" s="18" t="str">
        <f ca="1">IF(Protokoll!S94="","",VLOOKUP(Protokoll!S94,(INDIRECT(CONCATENATE($B94,"!K2:O22"))),5,1))</f>
        <v/>
      </c>
      <c r="T94" s="18" t="str">
        <f ca="1">IF(Protokoll!T94="","",VLOOKUP(Protokoll!T94,(INDIRECT(CONCATENATE($B94,"!R2:S22"))),2,1))</f>
        <v/>
      </c>
      <c r="U94" s="18" t="str">
        <f ca="1">IF(Protokoll!U94="","",VLOOKUP(Protokoll!U94,(INDIRECT(CONCATENATE($B94,"!M2:O22"))),3,1))</f>
        <v/>
      </c>
      <c r="V94" s="18" t="str">
        <f ca="1">IF(Protokoll!V94="","",VLOOKUP(Protokoll!V94,(INDIRECT(CONCATENATE($B94,"!N2:O22"))),2,1))</f>
        <v/>
      </c>
      <c r="W94" s="79" t="str">
        <f>IF(Protokoll!W94="","",Protokoll!W94)</f>
        <v/>
      </c>
      <c r="X94" s="81" t="str">
        <f t="shared" ca="1" si="52"/>
        <v/>
      </c>
      <c r="AB94" t="str">
        <f t="shared" ca="1" si="53"/>
        <v/>
      </c>
      <c r="AC94" t="str">
        <f t="shared" ca="1" si="54"/>
        <v/>
      </c>
      <c r="AD94" t="str">
        <f t="shared" ca="1" si="55"/>
        <v/>
      </c>
      <c r="AE94" t="str">
        <f t="shared" ca="1" si="56"/>
        <v/>
      </c>
      <c r="AF94" t="str">
        <f t="shared" ca="1" si="57"/>
        <v/>
      </c>
      <c r="AG94" t="str">
        <f t="shared" ca="1" si="58"/>
        <v/>
      </c>
      <c r="AH94" t="str">
        <f t="shared" ca="1" si="59"/>
        <v/>
      </c>
      <c r="AI94" t="str">
        <f t="shared" ca="1" si="60"/>
        <v/>
      </c>
      <c r="AJ94" t="str">
        <f t="shared" ca="1" si="61"/>
        <v/>
      </c>
      <c r="AL94" t="str">
        <f t="shared" ca="1" si="62"/>
        <v/>
      </c>
      <c r="AM94" t="str">
        <f t="shared" ca="1" si="63"/>
        <v/>
      </c>
      <c r="AN94" t="str">
        <f t="shared" ca="1" si="64"/>
        <v/>
      </c>
      <c r="AO94" t="str">
        <f t="shared" ca="1" si="65"/>
        <v/>
      </c>
      <c r="AP94" t="str">
        <f t="shared" ca="1" si="66"/>
        <v/>
      </c>
      <c r="AQ94" t="str">
        <f t="shared" ca="1" si="67"/>
        <v/>
      </c>
      <c r="AR94" t="str">
        <f t="shared" ca="1" si="68"/>
        <v/>
      </c>
      <c r="AS94" t="str">
        <f t="shared" ca="1" si="69"/>
        <v/>
      </c>
      <c r="AT94" t="str">
        <f t="shared" ca="1" si="70"/>
        <v/>
      </c>
    </row>
    <row r="95" spans="1:46" x14ac:dyDescent="0.3">
      <c r="A95" s="2">
        <v>93</v>
      </c>
      <c r="B95" s="19" t="str">
        <f t="shared" si="51"/>
        <v/>
      </c>
      <c r="C95" s="20" t="str">
        <f>IF(Protokoll!C95="","",Protokoll!C95)</f>
        <v/>
      </c>
      <c r="D95" s="20" t="str">
        <f>IF(Protokoll!D95="","",Protokoll!D95)</f>
        <v/>
      </c>
      <c r="E95" s="20" t="str">
        <f>IF(Protokoll!E95="","",Protokoll!E95)</f>
        <v/>
      </c>
      <c r="F95" s="20" t="str">
        <f>IF(Protokoll!F95="","",Protokoll!F95)</f>
        <v/>
      </c>
      <c r="G95" s="82" t="str">
        <f>IF(Protokoll!G95="","",Protokoll!G95)</f>
        <v/>
      </c>
      <c r="H95" s="20" t="str">
        <f>IF(Protokoll!H95="","",Protokoll!H95)</f>
        <v/>
      </c>
      <c r="I95" s="20" t="str">
        <f>IF(Protokoll!I95="","",Protokoll!I95)</f>
        <v/>
      </c>
      <c r="J95" s="83" t="str">
        <f>IF(Protokoll!J95="","",Protokoll!J95)</f>
        <v/>
      </c>
      <c r="K95" s="20" t="str">
        <f>IF(Protokoll!K95="","",Protokoll!K95)</f>
        <v/>
      </c>
      <c r="L95" s="20" t="str">
        <f>IF(Protokoll!L95="","",Protokoll!L95)</f>
        <v/>
      </c>
      <c r="M95" s="84" t="str">
        <f>IF(Protokoll!M95="","",Protokoll!M95)</f>
        <v/>
      </c>
      <c r="N95" s="20" t="str">
        <f ca="1">IF(Protokoll!N95="","",VLOOKUP(Protokoll!N95,(INDIRECT(CONCATENATE($B95,"!Q2:S22"))),3,1))</f>
        <v/>
      </c>
      <c r="O95" s="20" t="str">
        <f ca="1">IF(Protokoll!O95="","",VLOOKUP(Protokoll!O95,(INDIRECT(CONCATENATE($B95,"!G2:O22"))),9,1))</f>
        <v/>
      </c>
      <c r="P95" s="20" t="str">
        <f ca="1">IF(Protokoll!P95="","",VLOOKUP(Protokoll!P95,(INDIRECT(CONCATENATE($B95,"!H2:O22"))),8,1))</f>
        <v/>
      </c>
      <c r="Q95" s="20" t="str">
        <f ca="1">IF(Protokoll!Q95="","",VLOOKUP(Protokoll!Q95,(INDIRECT(CONCATENATE($B95,"!I2:O22"))),7,1))</f>
        <v/>
      </c>
      <c r="R95" s="20" t="str">
        <f ca="1">IF(Protokoll!R95="","",VLOOKUP(Protokoll!R95,(INDIRECT(CONCATENATE($B95,"!J2:O22"))),6,1))</f>
        <v/>
      </c>
      <c r="S95" s="20" t="str">
        <f ca="1">IF(Protokoll!S95="","",VLOOKUP(Protokoll!S95,(INDIRECT(CONCATENATE($B95,"!K2:O22"))),5,1))</f>
        <v/>
      </c>
      <c r="T95" s="20" t="str">
        <f ca="1">IF(Protokoll!T95="","",VLOOKUP(Protokoll!T95,(INDIRECT(CONCATENATE($B95,"!R2:S22"))),2,1))</f>
        <v/>
      </c>
      <c r="U95" s="20" t="str">
        <f ca="1">IF(Protokoll!U95="","",VLOOKUP(Protokoll!U95,(INDIRECT(CONCATENATE($B95,"!M2:O22"))),3,1))</f>
        <v/>
      </c>
      <c r="V95" s="20" t="str">
        <f ca="1">IF(Protokoll!V95="","",VLOOKUP(Protokoll!V95,(INDIRECT(CONCATENATE($B95,"!N2:O22"))),2,1))</f>
        <v/>
      </c>
      <c r="W95" s="83" t="str">
        <f>IF(Protokoll!W95="","",Protokoll!W95)</f>
        <v/>
      </c>
      <c r="X95" s="85" t="str">
        <f t="shared" ca="1" si="52"/>
        <v/>
      </c>
      <c r="AB95" t="str">
        <f t="shared" ca="1" si="53"/>
        <v/>
      </c>
      <c r="AC95" t="str">
        <f t="shared" ca="1" si="54"/>
        <v/>
      </c>
      <c r="AD95" t="str">
        <f t="shared" ca="1" si="55"/>
        <v/>
      </c>
      <c r="AE95" t="str">
        <f t="shared" ca="1" si="56"/>
        <v/>
      </c>
      <c r="AF95" t="str">
        <f t="shared" ca="1" si="57"/>
        <v/>
      </c>
      <c r="AG95" t="str">
        <f t="shared" ca="1" si="58"/>
        <v/>
      </c>
      <c r="AH95" t="str">
        <f t="shared" ca="1" si="59"/>
        <v/>
      </c>
      <c r="AI95" t="str">
        <f t="shared" ca="1" si="60"/>
        <v/>
      </c>
      <c r="AJ95" t="str">
        <f t="shared" ca="1" si="61"/>
        <v/>
      </c>
      <c r="AL95" t="str">
        <f t="shared" ca="1" si="62"/>
        <v/>
      </c>
      <c r="AM95" t="str">
        <f t="shared" ca="1" si="63"/>
        <v/>
      </c>
      <c r="AN95" t="str">
        <f t="shared" ca="1" si="64"/>
        <v/>
      </c>
      <c r="AO95" t="str">
        <f t="shared" ca="1" si="65"/>
        <v/>
      </c>
      <c r="AP95" t="str">
        <f t="shared" ca="1" si="66"/>
        <v/>
      </c>
      <c r="AQ95" t="str">
        <f t="shared" ca="1" si="67"/>
        <v/>
      </c>
      <c r="AR95" t="str">
        <f t="shared" ca="1" si="68"/>
        <v/>
      </c>
      <c r="AS95" t="str">
        <f t="shared" ca="1" si="69"/>
        <v/>
      </c>
      <c r="AT95" t="str">
        <f t="shared" ca="1" si="70"/>
        <v/>
      </c>
    </row>
    <row r="96" spans="1:46" x14ac:dyDescent="0.3">
      <c r="A96" s="15">
        <v>94</v>
      </c>
      <c r="B96" s="16" t="str">
        <f t="shared" si="51"/>
        <v/>
      </c>
      <c r="C96" s="18" t="str">
        <f>IF(Protokoll!C96="","",Protokoll!C96)</f>
        <v/>
      </c>
      <c r="D96" s="18" t="str">
        <f>IF(Protokoll!D96="","",Protokoll!D96)</f>
        <v/>
      </c>
      <c r="E96" s="18" t="str">
        <f>IF(Protokoll!E96="","",Protokoll!E96)</f>
        <v/>
      </c>
      <c r="F96" s="18" t="str">
        <f>IF(Protokoll!F96="","",Protokoll!F96)</f>
        <v/>
      </c>
      <c r="G96" s="86" t="str">
        <f>IF(Protokoll!G96="","",Protokoll!G96)</f>
        <v/>
      </c>
      <c r="H96" s="18" t="str">
        <f>IF(Protokoll!H96="","",Protokoll!H96)</f>
        <v/>
      </c>
      <c r="I96" s="18" t="str">
        <f>IF(Protokoll!I96="","",Protokoll!I96)</f>
        <v/>
      </c>
      <c r="J96" s="79" t="str">
        <f>IF(Protokoll!J96="","",Protokoll!J96)</f>
        <v/>
      </c>
      <c r="K96" s="18" t="str">
        <f>IF(Protokoll!K96="","",Protokoll!K96)</f>
        <v/>
      </c>
      <c r="L96" s="18" t="str">
        <f>IF(Protokoll!L96="","",Protokoll!L96)</f>
        <v/>
      </c>
      <c r="M96" s="80" t="str">
        <f>IF(Protokoll!M96="","",Protokoll!M96)</f>
        <v/>
      </c>
      <c r="N96" s="18" t="str">
        <f ca="1">IF(Protokoll!N96="","",VLOOKUP(Protokoll!N96,(INDIRECT(CONCATENATE($B96,"!Q2:S22"))),3,1))</f>
        <v/>
      </c>
      <c r="O96" s="18" t="str">
        <f ca="1">IF(Protokoll!O96="","",VLOOKUP(Protokoll!O96,(INDIRECT(CONCATENATE($B96,"!G2:O22"))),9,1))</f>
        <v/>
      </c>
      <c r="P96" s="18" t="str">
        <f ca="1">IF(Protokoll!P96="","",VLOOKUP(Protokoll!P96,(INDIRECT(CONCATENATE($B96,"!H2:O22"))),8,1))</f>
        <v/>
      </c>
      <c r="Q96" s="18" t="str">
        <f ca="1">IF(Protokoll!Q96="","",VLOOKUP(Protokoll!Q96,(INDIRECT(CONCATENATE($B96,"!I2:O22"))),7,1))</f>
        <v/>
      </c>
      <c r="R96" s="18" t="str">
        <f ca="1">IF(Protokoll!R96="","",VLOOKUP(Protokoll!R96,(INDIRECT(CONCATENATE($B96,"!J2:O22"))),6,1))</f>
        <v/>
      </c>
      <c r="S96" s="18" t="str">
        <f ca="1">IF(Protokoll!S96="","",VLOOKUP(Protokoll!S96,(INDIRECT(CONCATENATE($B96,"!K2:O22"))),5,1))</f>
        <v/>
      </c>
      <c r="T96" s="18" t="str">
        <f ca="1">IF(Protokoll!T96="","",VLOOKUP(Protokoll!T96,(INDIRECT(CONCATENATE($B96,"!R2:S22"))),2,1))</f>
        <v/>
      </c>
      <c r="U96" s="18" t="str">
        <f ca="1">IF(Protokoll!U96="","",VLOOKUP(Protokoll!U96,(INDIRECT(CONCATENATE($B96,"!M2:O22"))),3,1))</f>
        <v/>
      </c>
      <c r="V96" s="18" t="str">
        <f ca="1">IF(Protokoll!V96="","",VLOOKUP(Protokoll!V96,(INDIRECT(CONCATENATE($B96,"!N2:O22"))),2,1))</f>
        <v/>
      </c>
      <c r="W96" s="79" t="str">
        <f>IF(Protokoll!W96="","",Protokoll!W96)</f>
        <v/>
      </c>
      <c r="X96" s="81" t="str">
        <f t="shared" ca="1" si="52"/>
        <v/>
      </c>
      <c r="AB96" t="str">
        <f t="shared" ca="1" si="53"/>
        <v/>
      </c>
      <c r="AC96" t="str">
        <f t="shared" ca="1" si="54"/>
        <v/>
      </c>
      <c r="AD96" t="str">
        <f t="shared" ca="1" si="55"/>
        <v/>
      </c>
      <c r="AE96" t="str">
        <f t="shared" ca="1" si="56"/>
        <v/>
      </c>
      <c r="AF96" t="str">
        <f t="shared" ca="1" si="57"/>
        <v/>
      </c>
      <c r="AG96" t="str">
        <f t="shared" ca="1" si="58"/>
        <v/>
      </c>
      <c r="AH96" t="str">
        <f t="shared" ca="1" si="59"/>
        <v/>
      </c>
      <c r="AI96" t="str">
        <f t="shared" ca="1" si="60"/>
        <v/>
      </c>
      <c r="AJ96" t="str">
        <f t="shared" ca="1" si="61"/>
        <v/>
      </c>
      <c r="AL96" t="str">
        <f t="shared" ca="1" si="62"/>
        <v/>
      </c>
      <c r="AM96" t="str">
        <f t="shared" ca="1" si="63"/>
        <v/>
      </c>
      <c r="AN96" t="str">
        <f t="shared" ca="1" si="64"/>
        <v/>
      </c>
      <c r="AO96" t="str">
        <f t="shared" ca="1" si="65"/>
        <v/>
      </c>
      <c r="AP96" t="str">
        <f t="shared" ca="1" si="66"/>
        <v/>
      </c>
      <c r="AQ96" t="str">
        <f t="shared" ca="1" si="67"/>
        <v/>
      </c>
      <c r="AR96" t="str">
        <f t="shared" ca="1" si="68"/>
        <v/>
      </c>
      <c r="AS96" t="str">
        <f t="shared" ca="1" si="69"/>
        <v/>
      </c>
      <c r="AT96" t="str">
        <f t="shared" ca="1" si="70"/>
        <v/>
      </c>
    </row>
    <row r="97" spans="1:46" x14ac:dyDescent="0.3">
      <c r="A97" s="2">
        <v>95</v>
      </c>
      <c r="B97" s="19" t="str">
        <f t="shared" si="51"/>
        <v/>
      </c>
      <c r="C97" s="20" t="str">
        <f>IF(Protokoll!C97="","",Protokoll!C97)</f>
        <v/>
      </c>
      <c r="D97" s="20" t="str">
        <f>IF(Protokoll!D97="","",Protokoll!D97)</f>
        <v/>
      </c>
      <c r="E97" s="20" t="str">
        <f>IF(Protokoll!E97="","",Protokoll!E97)</f>
        <v/>
      </c>
      <c r="F97" s="20" t="str">
        <f>IF(Protokoll!F97="","",Protokoll!F97)</f>
        <v/>
      </c>
      <c r="G97" s="82" t="str">
        <f>IF(Protokoll!G97="","",Protokoll!G97)</f>
        <v/>
      </c>
      <c r="H97" s="20" t="str">
        <f>IF(Protokoll!H97="","",Protokoll!H97)</f>
        <v/>
      </c>
      <c r="I97" s="20" t="str">
        <f>IF(Protokoll!I97="","",Protokoll!I97)</f>
        <v/>
      </c>
      <c r="J97" s="83" t="str">
        <f>IF(Protokoll!J97="","",Protokoll!J97)</f>
        <v/>
      </c>
      <c r="K97" s="20" t="str">
        <f>IF(Protokoll!K97="","",Protokoll!K97)</f>
        <v/>
      </c>
      <c r="L97" s="20" t="str">
        <f>IF(Protokoll!L97="","",Protokoll!L97)</f>
        <v/>
      </c>
      <c r="M97" s="84" t="str">
        <f>IF(Protokoll!M97="","",Protokoll!M97)</f>
        <v/>
      </c>
      <c r="N97" s="20" t="str">
        <f ca="1">IF(Protokoll!N97="","",VLOOKUP(Protokoll!N97,(INDIRECT(CONCATENATE($B97,"!Q2:S22"))),3,1))</f>
        <v/>
      </c>
      <c r="O97" s="20" t="str">
        <f ca="1">IF(Protokoll!O97="","",VLOOKUP(Protokoll!O97,(INDIRECT(CONCATENATE($B97,"!G2:O22"))),9,1))</f>
        <v/>
      </c>
      <c r="P97" s="20" t="str">
        <f ca="1">IF(Protokoll!P97="","",VLOOKUP(Protokoll!P97,(INDIRECT(CONCATENATE($B97,"!H2:O22"))),8,1))</f>
        <v/>
      </c>
      <c r="Q97" s="20" t="str">
        <f ca="1">IF(Protokoll!Q97="","",VLOOKUP(Protokoll!Q97,(INDIRECT(CONCATENATE($B97,"!I2:O22"))),7,1))</f>
        <v/>
      </c>
      <c r="R97" s="20" t="str">
        <f ca="1">IF(Protokoll!R97="","",VLOOKUP(Protokoll!R97,(INDIRECT(CONCATENATE($B97,"!J2:O22"))),6,1))</f>
        <v/>
      </c>
      <c r="S97" s="20" t="str">
        <f ca="1">IF(Protokoll!S97="","",VLOOKUP(Protokoll!S97,(INDIRECT(CONCATENATE($B97,"!K2:O22"))),5,1))</f>
        <v/>
      </c>
      <c r="T97" s="20" t="str">
        <f ca="1">IF(Protokoll!T97="","",VLOOKUP(Protokoll!T97,(INDIRECT(CONCATENATE($B97,"!R2:S22"))),2,1))</f>
        <v/>
      </c>
      <c r="U97" s="20" t="str">
        <f ca="1">IF(Protokoll!U97="","",VLOOKUP(Protokoll!U97,(INDIRECT(CONCATENATE($B97,"!M2:O22"))),3,1))</f>
        <v/>
      </c>
      <c r="V97" s="20" t="str">
        <f ca="1">IF(Protokoll!V97="","",VLOOKUP(Protokoll!V97,(INDIRECT(CONCATENATE($B97,"!N2:O22"))),2,1))</f>
        <v/>
      </c>
      <c r="W97" s="83" t="str">
        <f>IF(Protokoll!W97="","",Protokoll!W97)</f>
        <v/>
      </c>
      <c r="X97" s="85" t="str">
        <f t="shared" ca="1" si="52"/>
        <v/>
      </c>
      <c r="AB97" t="str">
        <f t="shared" ca="1" si="53"/>
        <v/>
      </c>
      <c r="AC97" t="str">
        <f t="shared" ca="1" si="54"/>
        <v/>
      </c>
      <c r="AD97" t="str">
        <f t="shared" ca="1" si="55"/>
        <v/>
      </c>
      <c r="AE97" t="str">
        <f t="shared" ca="1" si="56"/>
        <v/>
      </c>
      <c r="AF97" t="str">
        <f t="shared" ca="1" si="57"/>
        <v/>
      </c>
      <c r="AG97" t="str">
        <f t="shared" ca="1" si="58"/>
        <v/>
      </c>
      <c r="AH97" t="str">
        <f t="shared" ca="1" si="59"/>
        <v/>
      </c>
      <c r="AI97" t="str">
        <f t="shared" ca="1" si="60"/>
        <v/>
      </c>
      <c r="AJ97" t="str">
        <f t="shared" ca="1" si="61"/>
        <v/>
      </c>
      <c r="AL97" t="str">
        <f t="shared" ca="1" si="62"/>
        <v/>
      </c>
      <c r="AM97" t="str">
        <f t="shared" ca="1" si="63"/>
        <v/>
      </c>
      <c r="AN97" t="str">
        <f t="shared" ca="1" si="64"/>
        <v/>
      </c>
      <c r="AO97" t="str">
        <f t="shared" ca="1" si="65"/>
        <v/>
      </c>
      <c r="AP97" t="str">
        <f t="shared" ca="1" si="66"/>
        <v/>
      </c>
      <c r="AQ97" t="str">
        <f t="shared" ca="1" si="67"/>
        <v/>
      </c>
      <c r="AR97" t="str">
        <f t="shared" ca="1" si="68"/>
        <v/>
      </c>
      <c r="AS97" t="str">
        <f t="shared" ca="1" si="69"/>
        <v/>
      </c>
      <c r="AT97" t="str">
        <f t="shared" ca="1" si="70"/>
        <v/>
      </c>
    </row>
    <row r="98" spans="1:46" x14ac:dyDescent="0.3">
      <c r="A98" s="15">
        <v>96</v>
      </c>
      <c r="B98" s="16" t="str">
        <f t="shared" si="51"/>
        <v/>
      </c>
      <c r="C98" s="18" t="str">
        <f>IF(Protokoll!C98="","",Protokoll!C98)</f>
        <v/>
      </c>
      <c r="D98" s="18" t="str">
        <f>IF(Protokoll!D98="","",Protokoll!D98)</f>
        <v/>
      </c>
      <c r="E98" s="18" t="str">
        <f>IF(Protokoll!E98="","",Protokoll!E98)</f>
        <v/>
      </c>
      <c r="F98" s="18" t="str">
        <f>IF(Protokoll!F98="","",Protokoll!F98)</f>
        <v/>
      </c>
      <c r="G98" s="86" t="str">
        <f>IF(Protokoll!G98="","",Protokoll!G98)</f>
        <v/>
      </c>
      <c r="H98" s="18" t="str">
        <f>IF(Protokoll!H98="","",Protokoll!H98)</f>
        <v/>
      </c>
      <c r="I98" s="18" t="str">
        <f>IF(Protokoll!I98="","",Protokoll!I98)</f>
        <v/>
      </c>
      <c r="J98" s="79" t="str">
        <f>IF(Protokoll!J98="","",Protokoll!J98)</f>
        <v/>
      </c>
      <c r="K98" s="18" t="str">
        <f>IF(Protokoll!K98="","",Protokoll!K98)</f>
        <v/>
      </c>
      <c r="L98" s="18" t="str">
        <f>IF(Protokoll!L98="","",Protokoll!L98)</f>
        <v/>
      </c>
      <c r="M98" s="80" t="str">
        <f>IF(Protokoll!M98="","",Protokoll!M98)</f>
        <v/>
      </c>
      <c r="N98" s="18" t="str">
        <f ca="1">IF(Protokoll!N98="","",VLOOKUP(Protokoll!N98,(INDIRECT(CONCATENATE($B98,"!Q2:S22"))),3,1))</f>
        <v/>
      </c>
      <c r="O98" s="18" t="str">
        <f ca="1">IF(Protokoll!O98="","",VLOOKUP(Protokoll!O98,(INDIRECT(CONCATENATE($B98,"!G2:O22"))),9,1))</f>
        <v/>
      </c>
      <c r="P98" s="18" t="str">
        <f ca="1">IF(Protokoll!P98="","",VLOOKUP(Protokoll!P98,(INDIRECT(CONCATENATE($B98,"!H2:O22"))),8,1))</f>
        <v/>
      </c>
      <c r="Q98" s="18" t="str">
        <f ca="1">IF(Protokoll!Q98="","",VLOOKUP(Protokoll!Q98,(INDIRECT(CONCATENATE($B98,"!I2:O22"))),7,1))</f>
        <v/>
      </c>
      <c r="R98" s="18" t="str">
        <f ca="1">IF(Protokoll!R98="","",VLOOKUP(Protokoll!R98,(INDIRECT(CONCATENATE($B98,"!J2:O22"))),6,1))</f>
        <v/>
      </c>
      <c r="S98" s="18" t="str">
        <f ca="1">IF(Protokoll!S98="","",VLOOKUP(Protokoll!S98,(INDIRECT(CONCATENATE($B98,"!K2:O22"))),5,1))</f>
        <v/>
      </c>
      <c r="T98" s="18" t="str">
        <f ca="1">IF(Protokoll!T98="","",VLOOKUP(Protokoll!T98,(INDIRECT(CONCATENATE($B98,"!R2:S22"))),2,1))</f>
        <v/>
      </c>
      <c r="U98" s="18" t="str">
        <f ca="1">IF(Protokoll!U98="","",VLOOKUP(Protokoll!U98,(INDIRECT(CONCATENATE($B98,"!M2:O22"))),3,1))</f>
        <v/>
      </c>
      <c r="V98" s="18" t="str">
        <f ca="1">IF(Protokoll!V98="","",VLOOKUP(Protokoll!V98,(INDIRECT(CONCATENATE($B98,"!N2:O22"))),2,1))</f>
        <v/>
      </c>
      <c r="W98" s="79" t="str">
        <f>IF(Protokoll!W98="","",Protokoll!W98)</f>
        <v/>
      </c>
      <c r="X98" s="81" t="str">
        <f t="shared" ca="1" si="52"/>
        <v/>
      </c>
      <c r="AB98" t="str">
        <f t="shared" ca="1" si="53"/>
        <v/>
      </c>
      <c r="AC98" t="str">
        <f t="shared" ca="1" si="54"/>
        <v/>
      </c>
      <c r="AD98" t="str">
        <f t="shared" ca="1" si="55"/>
        <v/>
      </c>
      <c r="AE98" t="str">
        <f t="shared" ca="1" si="56"/>
        <v/>
      </c>
      <c r="AF98" t="str">
        <f t="shared" ca="1" si="57"/>
        <v/>
      </c>
      <c r="AG98" t="str">
        <f t="shared" ca="1" si="58"/>
        <v/>
      </c>
      <c r="AH98" t="str">
        <f t="shared" ca="1" si="59"/>
        <v/>
      </c>
      <c r="AI98" t="str">
        <f t="shared" ca="1" si="60"/>
        <v/>
      </c>
      <c r="AJ98" t="str">
        <f t="shared" ca="1" si="61"/>
        <v/>
      </c>
      <c r="AL98" t="str">
        <f t="shared" ca="1" si="62"/>
        <v/>
      </c>
      <c r="AM98" t="str">
        <f t="shared" ca="1" si="63"/>
        <v/>
      </c>
      <c r="AN98" t="str">
        <f t="shared" ca="1" si="64"/>
        <v/>
      </c>
      <c r="AO98" t="str">
        <f t="shared" ca="1" si="65"/>
        <v/>
      </c>
      <c r="AP98" t="str">
        <f t="shared" ca="1" si="66"/>
        <v/>
      </c>
      <c r="AQ98" t="str">
        <f t="shared" ca="1" si="67"/>
        <v/>
      </c>
      <c r="AR98" t="str">
        <f t="shared" ca="1" si="68"/>
        <v/>
      </c>
      <c r="AS98" t="str">
        <f t="shared" ca="1" si="69"/>
        <v/>
      </c>
      <c r="AT98" t="str">
        <f t="shared" ca="1" si="70"/>
        <v/>
      </c>
    </row>
    <row r="99" spans="1:46" x14ac:dyDescent="0.3">
      <c r="A99" s="2">
        <v>97</v>
      </c>
      <c r="B99" s="19" t="str">
        <f t="shared" si="51"/>
        <v/>
      </c>
      <c r="C99" s="20" t="str">
        <f>IF(Protokoll!C99="","",Protokoll!C99)</f>
        <v/>
      </c>
      <c r="D99" s="20" t="str">
        <f>IF(Protokoll!D99="","",Protokoll!D99)</f>
        <v/>
      </c>
      <c r="E99" s="20" t="str">
        <f>IF(Protokoll!E99="","",Protokoll!E99)</f>
        <v/>
      </c>
      <c r="F99" s="20" t="str">
        <f>IF(Protokoll!F99="","",Protokoll!F99)</f>
        <v/>
      </c>
      <c r="G99" s="82" t="str">
        <f>IF(Protokoll!G99="","",Protokoll!G99)</f>
        <v/>
      </c>
      <c r="H99" s="20" t="str">
        <f>IF(Protokoll!H99="","",Protokoll!H99)</f>
        <v/>
      </c>
      <c r="I99" s="20" t="str">
        <f>IF(Protokoll!I99="","",Protokoll!I99)</f>
        <v/>
      </c>
      <c r="J99" s="83" t="str">
        <f>IF(Protokoll!J99="","",Protokoll!J99)</f>
        <v/>
      </c>
      <c r="K99" s="20" t="str">
        <f>IF(Protokoll!K99="","",Protokoll!K99)</f>
        <v/>
      </c>
      <c r="L99" s="20" t="str">
        <f>IF(Protokoll!L99="","",Protokoll!L99)</f>
        <v/>
      </c>
      <c r="M99" s="84" t="str">
        <f>IF(Protokoll!M99="","",Protokoll!M99)</f>
        <v/>
      </c>
      <c r="N99" s="20" t="str">
        <f ca="1">IF(Protokoll!N99="","",VLOOKUP(Protokoll!N99,(INDIRECT(CONCATENATE($B99,"!Q2:S22"))),3,1))</f>
        <v/>
      </c>
      <c r="O99" s="20" t="str">
        <f ca="1">IF(Protokoll!O99="","",VLOOKUP(Protokoll!O99,(INDIRECT(CONCATENATE($B99,"!G2:O22"))),9,1))</f>
        <v/>
      </c>
      <c r="P99" s="20" t="str">
        <f ca="1">IF(Protokoll!P99="","",VLOOKUP(Protokoll!P99,(INDIRECT(CONCATENATE($B99,"!H2:O22"))),8,1))</f>
        <v/>
      </c>
      <c r="Q99" s="20" t="str">
        <f ca="1">IF(Protokoll!Q99="","",VLOOKUP(Protokoll!Q99,(INDIRECT(CONCATENATE($B99,"!I2:O22"))),7,1))</f>
        <v/>
      </c>
      <c r="R99" s="20" t="str">
        <f ca="1">IF(Protokoll!R99="","",VLOOKUP(Protokoll!R99,(INDIRECT(CONCATENATE($B99,"!J2:O22"))),6,1))</f>
        <v/>
      </c>
      <c r="S99" s="20" t="str">
        <f ca="1">IF(Protokoll!S99="","",VLOOKUP(Protokoll!S99,(INDIRECT(CONCATENATE($B99,"!K2:O22"))),5,1))</f>
        <v/>
      </c>
      <c r="T99" s="20" t="str">
        <f ca="1">IF(Protokoll!T99="","",VLOOKUP(Protokoll!T99,(INDIRECT(CONCATENATE($B99,"!R2:S22"))),2,1))</f>
        <v/>
      </c>
      <c r="U99" s="20" t="str">
        <f ca="1">IF(Protokoll!U99="","",VLOOKUP(Protokoll!U99,(INDIRECT(CONCATENATE($B99,"!M2:O22"))),3,1))</f>
        <v/>
      </c>
      <c r="V99" s="20" t="str">
        <f ca="1">IF(Protokoll!V99="","",VLOOKUP(Protokoll!V99,(INDIRECT(CONCATENATE($B99,"!N2:O22"))),2,1))</f>
        <v/>
      </c>
      <c r="W99" s="83" t="str">
        <f>IF(Protokoll!W99="","",Protokoll!W99)</f>
        <v/>
      </c>
      <c r="X99" s="85" t="str">
        <f t="shared" ca="1" si="52"/>
        <v/>
      </c>
      <c r="AB99" t="str">
        <f t="shared" ca="1" si="53"/>
        <v/>
      </c>
      <c r="AC99" t="str">
        <f t="shared" ca="1" si="54"/>
        <v/>
      </c>
      <c r="AD99" t="str">
        <f t="shared" ca="1" si="55"/>
        <v/>
      </c>
      <c r="AE99" t="str">
        <f t="shared" ca="1" si="56"/>
        <v/>
      </c>
      <c r="AF99" t="str">
        <f t="shared" ca="1" si="57"/>
        <v/>
      </c>
      <c r="AG99" t="str">
        <f t="shared" ca="1" si="58"/>
        <v/>
      </c>
      <c r="AH99" t="str">
        <f t="shared" ca="1" si="59"/>
        <v/>
      </c>
      <c r="AI99" t="str">
        <f t="shared" ca="1" si="60"/>
        <v/>
      </c>
      <c r="AJ99" t="str">
        <f t="shared" ca="1" si="61"/>
        <v/>
      </c>
      <c r="AL99" t="str">
        <f t="shared" ca="1" si="62"/>
        <v/>
      </c>
      <c r="AM99" t="str">
        <f t="shared" ca="1" si="63"/>
        <v/>
      </c>
      <c r="AN99" t="str">
        <f t="shared" ca="1" si="64"/>
        <v/>
      </c>
      <c r="AO99" t="str">
        <f t="shared" ca="1" si="65"/>
        <v/>
      </c>
      <c r="AP99" t="str">
        <f t="shared" ca="1" si="66"/>
        <v/>
      </c>
      <c r="AQ99" t="str">
        <f t="shared" ca="1" si="67"/>
        <v/>
      </c>
      <c r="AR99" t="str">
        <f t="shared" ca="1" si="68"/>
        <v/>
      </c>
      <c r="AS99" t="str">
        <f t="shared" ca="1" si="69"/>
        <v/>
      </c>
      <c r="AT99" t="str">
        <f t="shared" ca="1" si="70"/>
        <v/>
      </c>
    </row>
    <row r="100" spans="1:46" x14ac:dyDescent="0.3">
      <c r="A100" s="15">
        <v>98</v>
      </c>
      <c r="B100" s="16" t="str">
        <f t="shared" si="51"/>
        <v/>
      </c>
      <c r="C100" s="18" t="str">
        <f>IF(Protokoll!C100="","",Protokoll!C100)</f>
        <v/>
      </c>
      <c r="D100" s="18" t="str">
        <f>IF(Protokoll!D100="","",Protokoll!D100)</f>
        <v/>
      </c>
      <c r="E100" s="18" t="str">
        <f>IF(Protokoll!E100="","",Protokoll!E100)</f>
        <v/>
      </c>
      <c r="F100" s="18" t="str">
        <f>IF(Protokoll!F100="","",Protokoll!F100)</f>
        <v/>
      </c>
      <c r="G100" s="86" t="str">
        <f>IF(Protokoll!G100="","",Protokoll!G100)</f>
        <v/>
      </c>
      <c r="H100" s="18" t="str">
        <f>IF(Protokoll!H100="","",Protokoll!H100)</f>
        <v/>
      </c>
      <c r="I100" s="18" t="str">
        <f>IF(Protokoll!I100="","",Protokoll!I100)</f>
        <v/>
      </c>
      <c r="J100" s="79" t="str">
        <f>IF(Protokoll!J100="","",Protokoll!J100)</f>
        <v/>
      </c>
      <c r="K100" s="18" t="str">
        <f>IF(Protokoll!K100="","",Protokoll!K100)</f>
        <v/>
      </c>
      <c r="L100" s="18" t="str">
        <f>IF(Protokoll!L100="","",Protokoll!L100)</f>
        <v/>
      </c>
      <c r="M100" s="80" t="str">
        <f>IF(Protokoll!M100="","",Protokoll!M100)</f>
        <v/>
      </c>
      <c r="N100" s="18" t="str">
        <f ca="1">IF(Protokoll!N100="","",VLOOKUP(Protokoll!N100,(INDIRECT(CONCATENATE($B100,"!Q2:S22"))),3,1))</f>
        <v/>
      </c>
      <c r="O100" s="18" t="str">
        <f ca="1">IF(Protokoll!O100="","",VLOOKUP(Protokoll!O100,(INDIRECT(CONCATENATE($B100,"!G2:O22"))),9,1))</f>
        <v/>
      </c>
      <c r="P100" s="18" t="str">
        <f ca="1">IF(Protokoll!P100="","",VLOOKUP(Protokoll!P100,(INDIRECT(CONCATENATE($B100,"!H2:O22"))),8,1))</f>
        <v/>
      </c>
      <c r="Q100" s="18" t="str">
        <f ca="1">IF(Protokoll!Q100="","",VLOOKUP(Protokoll!Q100,(INDIRECT(CONCATENATE($B100,"!I2:O22"))),7,1))</f>
        <v/>
      </c>
      <c r="R100" s="18" t="str">
        <f ca="1">IF(Protokoll!R100="","",VLOOKUP(Protokoll!R100,(INDIRECT(CONCATENATE($B100,"!J2:O22"))),6,1))</f>
        <v/>
      </c>
      <c r="S100" s="18" t="str">
        <f ca="1">IF(Protokoll!S100="","",VLOOKUP(Protokoll!S100,(INDIRECT(CONCATENATE($B100,"!K2:O22"))),5,1))</f>
        <v/>
      </c>
      <c r="T100" s="18" t="str">
        <f ca="1">IF(Protokoll!T100="","",VLOOKUP(Protokoll!T100,(INDIRECT(CONCATENATE($B100,"!R2:S22"))),2,1))</f>
        <v/>
      </c>
      <c r="U100" s="18" t="str">
        <f ca="1">IF(Protokoll!U100="","",VLOOKUP(Protokoll!U100,(INDIRECT(CONCATENATE($B100,"!M2:O22"))),3,1))</f>
        <v/>
      </c>
      <c r="V100" s="18" t="str">
        <f ca="1">IF(Protokoll!V100="","",VLOOKUP(Protokoll!V100,(INDIRECT(CONCATENATE($B100,"!N2:O22"))),2,1))</f>
        <v/>
      </c>
      <c r="W100" s="79" t="str">
        <f>IF(Protokoll!W100="","",Protokoll!W100)</f>
        <v/>
      </c>
      <c r="X100" s="81" t="str">
        <f t="shared" ca="1" si="52"/>
        <v/>
      </c>
      <c r="AB100" t="str">
        <f t="shared" ca="1" si="53"/>
        <v/>
      </c>
      <c r="AC100" t="str">
        <f t="shared" ca="1" si="54"/>
        <v/>
      </c>
      <c r="AD100" t="str">
        <f t="shared" ca="1" si="55"/>
        <v/>
      </c>
      <c r="AE100" t="str">
        <f t="shared" ca="1" si="56"/>
        <v/>
      </c>
      <c r="AF100" t="str">
        <f t="shared" ca="1" si="57"/>
        <v/>
      </c>
      <c r="AG100" t="str">
        <f t="shared" ca="1" si="58"/>
        <v/>
      </c>
      <c r="AH100" t="str">
        <f t="shared" ca="1" si="59"/>
        <v/>
      </c>
      <c r="AI100" t="str">
        <f t="shared" ca="1" si="60"/>
        <v/>
      </c>
      <c r="AJ100" t="str">
        <f t="shared" ca="1" si="61"/>
        <v/>
      </c>
      <c r="AL100" t="str">
        <f t="shared" ca="1" si="62"/>
        <v/>
      </c>
      <c r="AM100" t="str">
        <f t="shared" ca="1" si="63"/>
        <v/>
      </c>
      <c r="AN100" t="str">
        <f t="shared" ca="1" si="64"/>
        <v/>
      </c>
      <c r="AO100" t="str">
        <f t="shared" ca="1" si="65"/>
        <v/>
      </c>
      <c r="AP100" t="str">
        <f t="shared" ca="1" si="66"/>
        <v/>
      </c>
      <c r="AQ100" t="str">
        <f t="shared" ca="1" si="67"/>
        <v/>
      </c>
      <c r="AR100" t="str">
        <f t="shared" ca="1" si="68"/>
        <v/>
      </c>
      <c r="AS100" t="str">
        <f t="shared" ca="1" si="69"/>
        <v/>
      </c>
      <c r="AT100" t="str">
        <f t="shared" ca="1" si="70"/>
        <v/>
      </c>
    </row>
    <row r="101" spans="1:46" x14ac:dyDescent="0.3">
      <c r="A101" s="2">
        <v>99</v>
      </c>
      <c r="B101" s="19" t="str">
        <f t="shared" si="51"/>
        <v/>
      </c>
      <c r="C101" s="20" t="str">
        <f>IF(Protokoll!C101="","",Protokoll!C101)</f>
        <v/>
      </c>
      <c r="D101" s="20" t="str">
        <f>IF(Protokoll!D101="","",Protokoll!D101)</f>
        <v/>
      </c>
      <c r="E101" s="20" t="str">
        <f>IF(Protokoll!E101="","",Protokoll!E101)</f>
        <v/>
      </c>
      <c r="F101" s="20" t="str">
        <f>IF(Protokoll!F101="","",Protokoll!F101)</f>
        <v/>
      </c>
      <c r="G101" s="82" t="str">
        <f>IF(Protokoll!G101="","",Protokoll!G101)</f>
        <v/>
      </c>
      <c r="H101" s="20" t="str">
        <f>IF(Protokoll!H101="","",Protokoll!H101)</f>
        <v/>
      </c>
      <c r="I101" s="20" t="str">
        <f>IF(Protokoll!I101="","",Protokoll!I101)</f>
        <v/>
      </c>
      <c r="J101" s="83" t="str">
        <f>IF(Protokoll!J101="","",Protokoll!J101)</f>
        <v/>
      </c>
      <c r="K101" s="20" t="str">
        <f>IF(Protokoll!K101="","",Protokoll!K101)</f>
        <v/>
      </c>
      <c r="L101" s="20" t="str">
        <f>IF(Protokoll!L101="","",Protokoll!L101)</f>
        <v/>
      </c>
      <c r="M101" s="84" t="str">
        <f>IF(Protokoll!M101="","",Protokoll!M101)</f>
        <v/>
      </c>
      <c r="N101" s="20" t="str">
        <f ca="1">IF(Protokoll!N101="","",VLOOKUP(Protokoll!N101,(INDIRECT(CONCATENATE($B101,"!Q2:S22"))),3,1))</f>
        <v/>
      </c>
      <c r="O101" s="20" t="str">
        <f ca="1">IF(Protokoll!O101="","",VLOOKUP(Protokoll!O101,(INDIRECT(CONCATENATE($B101,"!G2:O22"))),9,1))</f>
        <v/>
      </c>
      <c r="P101" s="20" t="str">
        <f ca="1">IF(Protokoll!P101="","",VLOOKUP(Protokoll!P101,(INDIRECT(CONCATENATE($B101,"!H2:O22"))),8,1))</f>
        <v/>
      </c>
      <c r="Q101" s="20" t="str">
        <f ca="1">IF(Protokoll!Q101="","",VLOOKUP(Protokoll!Q101,(INDIRECT(CONCATENATE($B101,"!I2:O22"))),7,1))</f>
        <v/>
      </c>
      <c r="R101" s="20" t="str">
        <f ca="1">IF(Protokoll!R101="","",VLOOKUP(Protokoll!R101,(INDIRECT(CONCATENATE($B101,"!J2:O22"))),6,1))</f>
        <v/>
      </c>
      <c r="S101" s="20" t="str">
        <f ca="1">IF(Protokoll!S101="","",VLOOKUP(Protokoll!S101,(INDIRECT(CONCATENATE($B101,"!K2:O22"))),5,1))</f>
        <v/>
      </c>
      <c r="T101" s="20" t="str">
        <f ca="1">IF(Protokoll!T101="","",VLOOKUP(Protokoll!T101,(INDIRECT(CONCATENATE($B101,"!R2:S22"))),2,1))</f>
        <v/>
      </c>
      <c r="U101" s="20" t="str">
        <f ca="1">IF(Protokoll!U101="","",VLOOKUP(Protokoll!U101,(INDIRECT(CONCATENATE($B101,"!M2:O22"))),3,1))</f>
        <v/>
      </c>
      <c r="V101" s="20" t="str">
        <f ca="1">IF(Protokoll!V101="","",VLOOKUP(Protokoll!V101,(INDIRECT(CONCATENATE($B101,"!N2:O22"))),2,1))</f>
        <v/>
      </c>
      <c r="W101" s="83" t="str">
        <f>IF(Protokoll!W101="","",Protokoll!W101)</f>
        <v/>
      </c>
      <c r="X101" s="85" t="str">
        <f t="shared" ca="1" si="52"/>
        <v/>
      </c>
      <c r="AB101" t="str">
        <f t="shared" ca="1" si="53"/>
        <v/>
      </c>
      <c r="AC101" t="str">
        <f t="shared" ca="1" si="54"/>
        <v/>
      </c>
      <c r="AD101" t="str">
        <f t="shared" ca="1" si="55"/>
        <v/>
      </c>
      <c r="AE101" t="str">
        <f t="shared" ca="1" si="56"/>
        <v/>
      </c>
      <c r="AF101" t="str">
        <f t="shared" ca="1" si="57"/>
        <v/>
      </c>
      <c r="AG101" t="str">
        <f t="shared" ca="1" si="58"/>
        <v/>
      </c>
      <c r="AH101" t="str">
        <f t="shared" ca="1" si="59"/>
        <v/>
      </c>
      <c r="AI101" t="str">
        <f t="shared" ca="1" si="60"/>
        <v/>
      </c>
      <c r="AJ101" t="str">
        <f t="shared" ca="1" si="61"/>
        <v/>
      </c>
      <c r="AL101" t="str">
        <f t="shared" ca="1" si="62"/>
        <v/>
      </c>
      <c r="AM101" t="str">
        <f t="shared" ca="1" si="63"/>
        <v/>
      </c>
      <c r="AN101" t="str">
        <f t="shared" ca="1" si="64"/>
        <v/>
      </c>
      <c r="AO101" t="str">
        <f t="shared" ca="1" si="65"/>
        <v/>
      </c>
      <c r="AP101" t="str">
        <f t="shared" ca="1" si="66"/>
        <v/>
      </c>
      <c r="AQ101" t="str">
        <f t="shared" ca="1" si="67"/>
        <v/>
      </c>
      <c r="AR101" t="str">
        <f t="shared" ca="1" si="68"/>
        <v/>
      </c>
      <c r="AS101" t="str">
        <f t="shared" ca="1" si="69"/>
        <v/>
      </c>
      <c r="AT101" t="str">
        <f t="shared" ca="1" si="70"/>
        <v/>
      </c>
    </row>
    <row r="102" spans="1:46" x14ac:dyDescent="0.3">
      <c r="A102" s="15">
        <v>100</v>
      </c>
      <c r="B102" s="16" t="str">
        <f t="shared" ref="B102:B108" si="71">CONCATENATE(H102,I102)</f>
        <v/>
      </c>
      <c r="C102" s="18" t="str">
        <f>IF(Protokoll!C102="","",Protokoll!C102)</f>
        <v/>
      </c>
      <c r="D102" s="18" t="str">
        <f>IF(Protokoll!D102="","",Protokoll!D102)</f>
        <v/>
      </c>
      <c r="E102" s="18" t="str">
        <f>IF(Protokoll!E102="","",Protokoll!E102)</f>
        <v/>
      </c>
      <c r="F102" s="18" t="str">
        <f>IF(Protokoll!F102="","",Protokoll!F102)</f>
        <v/>
      </c>
      <c r="G102" s="86" t="str">
        <f>IF(Protokoll!G102="","",Protokoll!G102)</f>
        <v/>
      </c>
      <c r="H102" s="18" t="str">
        <f>IF(Protokoll!H102="","",Protokoll!H102)</f>
        <v/>
      </c>
      <c r="I102" s="18" t="str">
        <f>IF(Protokoll!I102="","",Protokoll!I102)</f>
        <v/>
      </c>
      <c r="J102" s="79" t="str">
        <f>IF(Protokoll!J102="","",Protokoll!J102)</f>
        <v/>
      </c>
      <c r="K102" s="18" t="str">
        <f>IF(Protokoll!K102="","",Protokoll!K102)</f>
        <v/>
      </c>
      <c r="L102" s="18" t="str">
        <f>IF(Protokoll!L102="","",Protokoll!L102)</f>
        <v/>
      </c>
      <c r="M102" s="80" t="str">
        <f>IF(Protokoll!M102="","",Protokoll!M102)</f>
        <v/>
      </c>
      <c r="N102" s="18" t="str">
        <f ca="1">IF(Protokoll!N102="","",VLOOKUP(Protokoll!N102,(INDIRECT(CONCATENATE($B102,"!Q2:S22"))),3,1))</f>
        <v/>
      </c>
      <c r="O102" s="18" t="str">
        <f ca="1">IF(Protokoll!O102="","",VLOOKUP(Protokoll!O102,(INDIRECT(CONCATENATE($B102,"!G2:O22"))),9,1))</f>
        <v/>
      </c>
      <c r="P102" s="18" t="str">
        <f ca="1">IF(Protokoll!P102="","",VLOOKUP(Protokoll!P102,(INDIRECT(CONCATENATE($B102,"!H2:O22"))),8,1))</f>
        <v/>
      </c>
      <c r="Q102" s="18" t="str">
        <f ca="1">IF(Protokoll!Q102="","",VLOOKUP(Protokoll!Q102,(INDIRECT(CONCATENATE($B102,"!I2:O22"))),7,1))</f>
        <v/>
      </c>
      <c r="R102" s="18" t="str">
        <f ca="1">IF(Protokoll!R102="","",VLOOKUP(Protokoll!R102,(INDIRECT(CONCATENATE($B102,"!J2:O22"))),6,1))</f>
        <v/>
      </c>
      <c r="S102" s="18" t="str">
        <f ca="1">IF(Protokoll!S102="","",VLOOKUP(Protokoll!S102,(INDIRECT(CONCATENATE($B102,"!K2:O22"))),5,1))</f>
        <v/>
      </c>
      <c r="T102" s="18" t="str">
        <f ca="1">IF(Protokoll!T102="","",VLOOKUP(Protokoll!T102,(INDIRECT(CONCATENATE($B102,"!R2:S22"))),2,1))</f>
        <v/>
      </c>
      <c r="U102" s="18" t="str">
        <f ca="1">IF(Protokoll!U102="","",VLOOKUP(Protokoll!U102,(INDIRECT(CONCATENATE($B102,"!M2:O22"))),3,1))</f>
        <v/>
      </c>
      <c r="V102" s="18" t="str">
        <f ca="1">IF(Protokoll!V102="","",VLOOKUP(Protokoll!V102,(INDIRECT(CONCATENATE($B102,"!N2:O22"))),2,1))</f>
        <v/>
      </c>
      <c r="W102" s="79" t="str">
        <f>IF(Protokoll!W102="","",Protokoll!W102)</f>
        <v/>
      </c>
      <c r="X102" s="81" t="str">
        <f t="shared" ca="1" si="52"/>
        <v/>
      </c>
      <c r="AB102" t="str">
        <f t="shared" ca="1" si="53"/>
        <v/>
      </c>
      <c r="AC102" t="str">
        <f t="shared" ca="1" si="54"/>
        <v/>
      </c>
      <c r="AD102" t="str">
        <f t="shared" ca="1" si="55"/>
        <v/>
      </c>
      <c r="AE102" t="str">
        <f t="shared" ca="1" si="56"/>
        <v/>
      </c>
      <c r="AF102" t="str">
        <f t="shared" ca="1" si="57"/>
        <v/>
      </c>
      <c r="AG102" t="str">
        <f t="shared" ca="1" si="58"/>
        <v/>
      </c>
      <c r="AH102" t="str">
        <f t="shared" ca="1" si="59"/>
        <v/>
      </c>
      <c r="AI102" t="str">
        <f t="shared" ca="1" si="60"/>
        <v/>
      </c>
      <c r="AJ102" t="str">
        <f t="shared" ca="1" si="61"/>
        <v/>
      </c>
      <c r="AL102" t="str">
        <f t="shared" ca="1" si="62"/>
        <v/>
      </c>
      <c r="AM102" t="str">
        <f t="shared" ca="1" si="63"/>
        <v/>
      </c>
      <c r="AN102" t="str">
        <f t="shared" ca="1" si="64"/>
        <v/>
      </c>
      <c r="AO102" t="str">
        <f t="shared" ca="1" si="65"/>
        <v/>
      </c>
      <c r="AP102" t="str">
        <f t="shared" ca="1" si="66"/>
        <v/>
      </c>
      <c r="AQ102" t="str">
        <f t="shared" ca="1" si="67"/>
        <v/>
      </c>
      <c r="AR102" t="str">
        <f t="shared" ca="1" si="68"/>
        <v/>
      </c>
      <c r="AS102" t="str">
        <f t="shared" ca="1" si="69"/>
        <v/>
      </c>
      <c r="AT102" t="str">
        <f t="shared" ca="1" si="70"/>
        <v/>
      </c>
    </row>
    <row r="103" spans="1:46" x14ac:dyDescent="0.3">
      <c r="A103" s="2">
        <v>101</v>
      </c>
      <c r="B103" s="19" t="str">
        <f t="shared" si="71"/>
        <v/>
      </c>
      <c r="C103" s="20" t="str">
        <f>IF(Protokoll!C103="","",Protokoll!C103)</f>
        <v/>
      </c>
      <c r="D103" s="20" t="str">
        <f>IF(Protokoll!D103="","",Protokoll!D103)</f>
        <v/>
      </c>
      <c r="E103" s="20" t="str">
        <f>IF(Protokoll!E103="","",Protokoll!E103)</f>
        <v/>
      </c>
      <c r="F103" s="20" t="str">
        <f>IF(Protokoll!F103="","",Protokoll!F103)</f>
        <v/>
      </c>
      <c r="G103" s="82" t="str">
        <f>IF(Protokoll!G103="","",Protokoll!G103)</f>
        <v/>
      </c>
      <c r="H103" s="20" t="str">
        <f>IF(Protokoll!H103="","",Protokoll!H103)</f>
        <v/>
      </c>
      <c r="I103" s="20" t="str">
        <f>IF(Protokoll!I103="","",Protokoll!I103)</f>
        <v/>
      </c>
      <c r="J103" s="83" t="str">
        <f>IF(Protokoll!J103="","",Protokoll!J103)</f>
        <v/>
      </c>
      <c r="K103" s="20" t="str">
        <f>IF(Protokoll!K103="","",Protokoll!K103)</f>
        <v/>
      </c>
      <c r="L103" s="20" t="str">
        <f>IF(Protokoll!L103="","",Protokoll!L103)</f>
        <v/>
      </c>
      <c r="M103" s="84" t="str">
        <f>IF(Protokoll!M103="","",Protokoll!M103)</f>
        <v/>
      </c>
      <c r="N103" s="20" t="str">
        <f ca="1">IF(Protokoll!N103="","",VLOOKUP(Protokoll!N103,(INDIRECT(CONCATENATE($B103,"!Q2:S22"))),3,1))</f>
        <v/>
      </c>
      <c r="O103" s="20" t="str">
        <f ca="1">IF(Protokoll!O103="","",VLOOKUP(Protokoll!O103,(INDIRECT(CONCATENATE($B103,"!G2:O22"))),9,1))</f>
        <v/>
      </c>
      <c r="P103" s="20" t="str">
        <f ca="1">IF(Protokoll!P103="","",VLOOKUP(Protokoll!P103,(INDIRECT(CONCATENATE($B103,"!H2:O22"))),8,1))</f>
        <v/>
      </c>
      <c r="Q103" s="20" t="str">
        <f ca="1">IF(Protokoll!Q103="","",VLOOKUP(Protokoll!Q103,(INDIRECT(CONCATENATE($B103,"!I2:O22"))),7,1))</f>
        <v/>
      </c>
      <c r="R103" s="20" t="str">
        <f ca="1">IF(Protokoll!R103="","",VLOOKUP(Protokoll!R103,(INDIRECT(CONCATENATE($B103,"!J2:O22"))),6,1))</f>
        <v/>
      </c>
      <c r="S103" s="20" t="str">
        <f ca="1">IF(Protokoll!S103="","",VLOOKUP(Protokoll!S103,(INDIRECT(CONCATENATE($B103,"!K2:O22"))),5,1))</f>
        <v/>
      </c>
      <c r="T103" s="20" t="str">
        <f ca="1">IF(Protokoll!T103="","",VLOOKUP(Protokoll!T103,(INDIRECT(CONCATENATE($B103,"!R2:S22"))),2,1))</f>
        <v/>
      </c>
      <c r="U103" s="20" t="str">
        <f ca="1">IF(Protokoll!U103="","",VLOOKUP(Protokoll!U103,(INDIRECT(CONCATENATE($B103,"!M2:O22"))),3,1))</f>
        <v/>
      </c>
      <c r="V103" s="20" t="str">
        <f ca="1">IF(Protokoll!V103="","",VLOOKUP(Protokoll!V103,(INDIRECT(CONCATENATE($B103,"!N2:O22"))),2,1))</f>
        <v/>
      </c>
      <c r="W103" s="83" t="str">
        <f>IF(Protokoll!W103="","",Protokoll!W103)</f>
        <v/>
      </c>
      <c r="X103" s="85" t="str">
        <f t="shared" ca="1" si="52"/>
        <v/>
      </c>
      <c r="AB103" t="str">
        <f t="shared" ca="1" si="53"/>
        <v/>
      </c>
      <c r="AC103" t="str">
        <f t="shared" ca="1" si="54"/>
        <v/>
      </c>
      <c r="AD103" t="str">
        <f t="shared" ca="1" si="55"/>
        <v/>
      </c>
      <c r="AE103" t="str">
        <f t="shared" ca="1" si="56"/>
        <v/>
      </c>
      <c r="AF103" t="str">
        <f t="shared" ca="1" si="57"/>
        <v/>
      </c>
      <c r="AG103" t="str">
        <f t="shared" ca="1" si="58"/>
        <v/>
      </c>
      <c r="AH103" t="str">
        <f t="shared" ca="1" si="59"/>
        <v/>
      </c>
      <c r="AI103" t="str">
        <f t="shared" ca="1" si="60"/>
        <v/>
      </c>
      <c r="AJ103" t="str">
        <f t="shared" ca="1" si="61"/>
        <v/>
      </c>
      <c r="AL103" t="str">
        <f t="shared" ca="1" si="62"/>
        <v/>
      </c>
      <c r="AM103" t="str">
        <f t="shared" ca="1" si="63"/>
        <v/>
      </c>
      <c r="AN103" t="str">
        <f t="shared" ca="1" si="64"/>
        <v/>
      </c>
      <c r="AO103" t="str">
        <f t="shared" ca="1" si="65"/>
        <v/>
      </c>
      <c r="AP103" t="str">
        <f t="shared" ca="1" si="66"/>
        <v/>
      </c>
      <c r="AQ103" t="str">
        <f t="shared" ca="1" si="67"/>
        <v/>
      </c>
      <c r="AR103" t="str">
        <f t="shared" ca="1" si="68"/>
        <v/>
      </c>
      <c r="AS103" t="str">
        <f t="shared" ca="1" si="69"/>
        <v/>
      </c>
      <c r="AT103" t="str">
        <f t="shared" ca="1" si="70"/>
        <v/>
      </c>
    </row>
    <row r="104" spans="1:46" x14ac:dyDescent="0.3">
      <c r="A104" s="15">
        <v>102</v>
      </c>
      <c r="B104" s="16" t="str">
        <f t="shared" si="71"/>
        <v/>
      </c>
      <c r="C104" s="18" t="str">
        <f>IF(Protokoll!C104="","",Protokoll!C104)</f>
        <v/>
      </c>
      <c r="D104" s="18" t="str">
        <f>IF(Protokoll!D104="","",Protokoll!D104)</f>
        <v/>
      </c>
      <c r="E104" s="18" t="str">
        <f>IF(Protokoll!E104="","",Protokoll!E104)</f>
        <v/>
      </c>
      <c r="F104" s="18" t="str">
        <f>IF(Protokoll!F104="","",Protokoll!F104)</f>
        <v/>
      </c>
      <c r="G104" s="86" t="str">
        <f>IF(Protokoll!G104="","",Protokoll!G104)</f>
        <v/>
      </c>
      <c r="H104" s="18" t="str">
        <f>IF(Protokoll!H104="","",Protokoll!H104)</f>
        <v/>
      </c>
      <c r="I104" s="18" t="str">
        <f>IF(Protokoll!I104="","",Protokoll!I104)</f>
        <v/>
      </c>
      <c r="J104" s="79" t="str">
        <f>IF(Protokoll!J104="","",Protokoll!J104)</f>
        <v/>
      </c>
      <c r="K104" s="18" t="str">
        <f>IF(Protokoll!K104="","",Protokoll!K104)</f>
        <v/>
      </c>
      <c r="L104" s="18" t="str">
        <f>IF(Protokoll!L104="","",Protokoll!L104)</f>
        <v/>
      </c>
      <c r="M104" s="80" t="str">
        <f>IF(Protokoll!M104="","",Protokoll!M104)</f>
        <v/>
      </c>
      <c r="N104" s="18" t="str">
        <f ca="1">IF(Protokoll!N104="","",VLOOKUP(Protokoll!N104,(INDIRECT(CONCATENATE($B104,"!Q2:S22"))),3,1))</f>
        <v/>
      </c>
      <c r="O104" s="18" t="str">
        <f ca="1">IF(Protokoll!O104="","",VLOOKUP(Protokoll!O104,(INDIRECT(CONCATENATE($B104,"!G2:O22"))),9,1))</f>
        <v/>
      </c>
      <c r="P104" s="18" t="str">
        <f ca="1">IF(Protokoll!P104="","",VLOOKUP(Protokoll!P104,(INDIRECT(CONCATENATE($B104,"!H2:O22"))),8,1))</f>
        <v/>
      </c>
      <c r="Q104" s="18" t="str">
        <f ca="1">IF(Protokoll!Q104="","",VLOOKUP(Protokoll!Q104,(INDIRECT(CONCATENATE($B104,"!I2:O22"))),7,1))</f>
        <v/>
      </c>
      <c r="R104" s="18" t="str">
        <f ca="1">IF(Protokoll!R104="","",VLOOKUP(Protokoll!R104,(INDIRECT(CONCATENATE($B104,"!J2:O22"))),6,1))</f>
        <v/>
      </c>
      <c r="S104" s="18" t="str">
        <f ca="1">IF(Protokoll!S104="","",VLOOKUP(Protokoll!S104,(INDIRECT(CONCATENATE($B104,"!K2:O22"))),5,1))</f>
        <v/>
      </c>
      <c r="T104" s="18" t="str">
        <f ca="1">IF(Protokoll!T104="","",VLOOKUP(Protokoll!T104,(INDIRECT(CONCATENATE($B104,"!R2:S22"))),2,1))</f>
        <v/>
      </c>
      <c r="U104" s="18" t="str">
        <f ca="1">IF(Protokoll!U104="","",VLOOKUP(Protokoll!U104,(INDIRECT(CONCATENATE($B104,"!M2:O22"))),3,1))</f>
        <v/>
      </c>
      <c r="V104" s="18" t="str">
        <f ca="1">IF(Protokoll!V104="","",VLOOKUP(Protokoll!V104,(INDIRECT(CONCATENATE($B104,"!N2:O22"))),2,1))</f>
        <v/>
      </c>
      <c r="W104" s="79" t="str">
        <f>IF(Protokoll!W104="","",Protokoll!W104)</f>
        <v/>
      </c>
      <c r="X104" s="81" t="str">
        <f t="shared" ca="1" si="52"/>
        <v/>
      </c>
      <c r="AB104" t="str">
        <f t="shared" ca="1" si="53"/>
        <v/>
      </c>
      <c r="AC104" t="str">
        <f t="shared" ca="1" si="54"/>
        <v/>
      </c>
      <c r="AD104" t="str">
        <f t="shared" ca="1" si="55"/>
        <v/>
      </c>
      <c r="AE104" t="str">
        <f t="shared" ca="1" si="56"/>
        <v/>
      </c>
      <c r="AF104" t="str">
        <f t="shared" ca="1" si="57"/>
        <v/>
      </c>
      <c r="AG104" t="str">
        <f t="shared" ca="1" si="58"/>
        <v/>
      </c>
      <c r="AH104" t="str">
        <f t="shared" ca="1" si="59"/>
        <v/>
      </c>
      <c r="AI104" t="str">
        <f t="shared" ca="1" si="60"/>
        <v/>
      </c>
      <c r="AJ104" t="str">
        <f t="shared" ca="1" si="61"/>
        <v/>
      </c>
      <c r="AL104" t="str">
        <f t="shared" ca="1" si="62"/>
        <v/>
      </c>
      <c r="AM104" t="str">
        <f t="shared" ca="1" si="63"/>
        <v/>
      </c>
      <c r="AN104" t="str">
        <f t="shared" ca="1" si="64"/>
        <v/>
      </c>
      <c r="AO104" t="str">
        <f t="shared" ca="1" si="65"/>
        <v/>
      </c>
      <c r="AP104" t="str">
        <f t="shared" ca="1" si="66"/>
        <v/>
      </c>
      <c r="AQ104" t="str">
        <f t="shared" ca="1" si="67"/>
        <v/>
      </c>
      <c r="AR104" t="str">
        <f t="shared" ca="1" si="68"/>
        <v/>
      </c>
      <c r="AS104" t="str">
        <f t="shared" ca="1" si="69"/>
        <v/>
      </c>
      <c r="AT104" t="str">
        <f t="shared" ca="1" si="70"/>
        <v/>
      </c>
    </row>
    <row r="105" spans="1:46" x14ac:dyDescent="0.3">
      <c r="A105" s="2">
        <v>103</v>
      </c>
      <c r="B105" s="19" t="str">
        <f t="shared" si="71"/>
        <v/>
      </c>
      <c r="C105" s="20" t="str">
        <f>IF(Protokoll!C105="","",Protokoll!C105)</f>
        <v/>
      </c>
      <c r="D105" s="20" t="str">
        <f>IF(Protokoll!D105="","",Protokoll!D105)</f>
        <v/>
      </c>
      <c r="E105" s="20" t="str">
        <f>IF(Protokoll!E105="","",Protokoll!E105)</f>
        <v/>
      </c>
      <c r="F105" s="20" t="str">
        <f>IF(Protokoll!F105="","",Protokoll!F105)</f>
        <v/>
      </c>
      <c r="G105" s="82" t="str">
        <f>IF(Protokoll!G105="","",Protokoll!G105)</f>
        <v/>
      </c>
      <c r="H105" s="20" t="str">
        <f>IF(Protokoll!H105="","",Protokoll!H105)</f>
        <v/>
      </c>
      <c r="I105" s="20" t="str">
        <f>IF(Protokoll!I105="","",Protokoll!I105)</f>
        <v/>
      </c>
      <c r="J105" s="83" t="str">
        <f>IF(Protokoll!J105="","",Protokoll!J105)</f>
        <v/>
      </c>
      <c r="K105" s="20" t="str">
        <f>IF(Protokoll!K105="","",Protokoll!K105)</f>
        <v/>
      </c>
      <c r="L105" s="20" t="str">
        <f>IF(Protokoll!L105="","",Protokoll!L105)</f>
        <v/>
      </c>
      <c r="M105" s="84" t="str">
        <f>IF(Protokoll!M105="","",Protokoll!M105)</f>
        <v/>
      </c>
      <c r="N105" s="20" t="str">
        <f ca="1">IF(Protokoll!N105="","",VLOOKUP(Protokoll!N105,(INDIRECT(CONCATENATE($B105,"!Q2:S22"))),3,1))</f>
        <v/>
      </c>
      <c r="O105" s="20" t="str">
        <f ca="1">IF(Protokoll!O105="","",VLOOKUP(Protokoll!O105,(INDIRECT(CONCATENATE($B105,"!G2:O22"))),9,1))</f>
        <v/>
      </c>
      <c r="P105" s="20" t="str">
        <f ca="1">IF(Protokoll!P105="","",VLOOKUP(Protokoll!P105,(INDIRECT(CONCATENATE($B105,"!H2:O22"))),8,1))</f>
        <v/>
      </c>
      <c r="Q105" s="20" t="str">
        <f ca="1">IF(Protokoll!Q105="","",VLOOKUP(Protokoll!Q105,(INDIRECT(CONCATENATE($B105,"!I2:O22"))),7,1))</f>
        <v/>
      </c>
      <c r="R105" s="20" t="str">
        <f ca="1">IF(Protokoll!R105="","",VLOOKUP(Protokoll!R105,(INDIRECT(CONCATENATE($B105,"!J2:O22"))),6,1))</f>
        <v/>
      </c>
      <c r="S105" s="20" t="str">
        <f ca="1">IF(Protokoll!S105="","",VLOOKUP(Protokoll!S105,(INDIRECT(CONCATENATE($B105,"!K2:O22"))),5,1))</f>
        <v/>
      </c>
      <c r="T105" s="20" t="str">
        <f ca="1">IF(Protokoll!T105="","",VLOOKUP(Protokoll!T105,(INDIRECT(CONCATENATE($B105,"!R2:S22"))),2,1))</f>
        <v/>
      </c>
      <c r="U105" s="20" t="str">
        <f ca="1">IF(Protokoll!U105="","",VLOOKUP(Protokoll!U105,(INDIRECT(CONCATENATE($B105,"!M2:O22"))),3,1))</f>
        <v/>
      </c>
      <c r="V105" s="20" t="str">
        <f ca="1">IF(Protokoll!V105="","",VLOOKUP(Protokoll!V105,(INDIRECT(CONCATENATE($B105,"!N2:O22"))),2,1))</f>
        <v/>
      </c>
      <c r="W105" s="83" t="str">
        <f>IF(Protokoll!W105="","",Protokoll!W105)</f>
        <v/>
      </c>
      <c r="X105" s="85" t="str">
        <f t="shared" ca="1" si="52"/>
        <v/>
      </c>
      <c r="AB105" t="str">
        <f t="shared" ca="1" si="53"/>
        <v/>
      </c>
      <c r="AC105" t="str">
        <f t="shared" ca="1" si="54"/>
        <v/>
      </c>
      <c r="AD105" t="str">
        <f t="shared" ca="1" si="55"/>
        <v/>
      </c>
      <c r="AE105" t="str">
        <f t="shared" ca="1" si="56"/>
        <v/>
      </c>
      <c r="AF105" t="str">
        <f t="shared" ca="1" si="57"/>
        <v/>
      </c>
      <c r="AG105" t="str">
        <f t="shared" ca="1" si="58"/>
        <v/>
      </c>
      <c r="AH105" t="str">
        <f t="shared" ca="1" si="59"/>
        <v/>
      </c>
      <c r="AI105" t="str">
        <f t="shared" ca="1" si="60"/>
        <v/>
      </c>
      <c r="AJ105" t="str">
        <f t="shared" ca="1" si="61"/>
        <v/>
      </c>
      <c r="AL105" t="str">
        <f t="shared" ca="1" si="62"/>
        <v/>
      </c>
      <c r="AM105" t="str">
        <f t="shared" ca="1" si="63"/>
        <v/>
      </c>
      <c r="AN105" t="str">
        <f t="shared" ca="1" si="64"/>
        <v/>
      </c>
      <c r="AO105" t="str">
        <f t="shared" ca="1" si="65"/>
        <v/>
      </c>
      <c r="AP105" t="str">
        <f t="shared" ca="1" si="66"/>
        <v/>
      </c>
      <c r="AQ105" t="str">
        <f t="shared" ca="1" si="67"/>
        <v/>
      </c>
      <c r="AR105" t="str">
        <f t="shared" ca="1" si="68"/>
        <v/>
      </c>
      <c r="AS105" t="str">
        <f t="shared" ca="1" si="69"/>
        <v/>
      </c>
      <c r="AT105" t="str">
        <f t="shared" ca="1" si="70"/>
        <v/>
      </c>
    </row>
    <row r="106" spans="1:46" x14ac:dyDescent="0.3">
      <c r="A106" s="15">
        <v>104</v>
      </c>
      <c r="B106" s="16" t="str">
        <f t="shared" si="71"/>
        <v/>
      </c>
      <c r="C106" s="18" t="str">
        <f>IF(Protokoll!C106="","",Protokoll!C106)</f>
        <v/>
      </c>
      <c r="D106" s="18" t="str">
        <f>IF(Protokoll!D106="","",Protokoll!D106)</f>
        <v/>
      </c>
      <c r="E106" s="18" t="str">
        <f>IF(Protokoll!E106="","",Protokoll!E106)</f>
        <v/>
      </c>
      <c r="F106" s="18" t="str">
        <f>IF(Protokoll!F106="","",Protokoll!F106)</f>
        <v/>
      </c>
      <c r="G106" s="86" t="str">
        <f>IF(Protokoll!G106="","",Protokoll!G106)</f>
        <v/>
      </c>
      <c r="H106" s="18" t="str">
        <f>IF(Protokoll!H106="","",Protokoll!H106)</f>
        <v/>
      </c>
      <c r="I106" s="18" t="str">
        <f>IF(Protokoll!I106="","",Protokoll!I106)</f>
        <v/>
      </c>
      <c r="J106" s="79" t="str">
        <f>IF(Protokoll!J106="","",Protokoll!J106)</f>
        <v/>
      </c>
      <c r="K106" s="18" t="str">
        <f>IF(Protokoll!K106="","",Protokoll!K106)</f>
        <v/>
      </c>
      <c r="L106" s="18" t="str">
        <f>IF(Protokoll!L106="","",Protokoll!L106)</f>
        <v/>
      </c>
      <c r="M106" s="80" t="str">
        <f>IF(Protokoll!M106="","",Protokoll!M106)</f>
        <v/>
      </c>
      <c r="N106" s="18" t="str">
        <f ca="1">IF(Protokoll!N106="","",VLOOKUP(Protokoll!N106,(INDIRECT(CONCATENATE($B106,"!Q2:S22"))),3,1))</f>
        <v/>
      </c>
      <c r="O106" s="18" t="str">
        <f ca="1">IF(Protokoll!O106="","",VLOOKUP(Protokoll!O106,(INDIRECT(CONCATENATE($B106,"!G2:O22"))),9,1))</f>
        <v/>
      </c>
      <c r="P106" s="18" t="str">
        <f ca="1">IF(Protokoll!P106="","",VLOOKUP(Protokoll!P106,(INDIRECT(CONCATENATE($B106,"!H2:O22"))),8,1))</f>
        <v/>
      </c>
      <c r="Q106" s="18" t="str">
        <f ca="1">IF(Protokoll!Q106="","",VLOOKUP(Protokoll!Q106,(INDIRECT(CONCATENATE($B106,"!I2:O22"))),7,1))</f>
        <v/>
      </c>
      <c r="R106" s="18" t="str">
        <f ca="1">IF(Protokoll!R106="","",VLOOKUP(Protokoll!R106,(INDIRECT(CONCATENATE($B106,"!J2:O22"))),6,1))</f>
        <v/>
      </c>
      <c r="S106" s="18" t="str">
        <f ca="1">IF(Protokoll!S106="","",VLOOKUP(Protokoll!S106,(INDIRECT(CONCATENATE($B106,"!K2:O22"))),5,1))</f>
        <v/>
      </c>
      <c r="T106" s="18" t="str">
        <f ca="1">IF(Protokoll!T106="","",VLOOKUP(Protokoll!T106,(INDIRECT(CONCATENATE($B106,"!R2:S22"))),2,1))</f>
        <v/>
      </c>
      <c r="U106" s="18" t="str">
        <f ca="1">IF(Protokoll!U106="","",VLOOKUP(Protokoll!U106,(INDIRECT(CONCATENATE($B106,"!M2:O22"))),3,1))</f>
        <v/>
      </c>
      <c r="V106" s="18" t="str">
        <f ca="1">IF(Protokoll!V106="","",VLOOKUP(Protokoll!V106,(INDIRECT(CONCATENATE($B106,"!N2:O22"))),2,1))</f>
        <v/>
      </c>
      <c r="W106" s="79" t="str">
        <f>IF(Protokoll!W106="","",Protokoll!W106)</f>
        <v/>
      </c>
      <c r="X106" s="81" t="str">
        <f t="shared" ca="1" si="52"/>
        <v/>
      </c>
      <c r="AB106" t="str">
        <f t="shared" ca="1" si="53"/>
        <v/>
      </c>
      <c r="AC106" t="str">
        <f t="shared" ca="1" si="54"/>
        <v/>
      </c>
      <c r="AD106" t="str">
        <f t="shared" ca="1" si="55"/>
        <v/>
      </c>
      <c r="AE106" t="str">
        <f t="shared" ca="1" si="56"/>
        <v/>
      </c>
      <c r="AF106" t="str">
        <f t="shared" ca="1" si="57"/>
        <v/>
      </c>
      <c r="AG106" t="str">
        <f t="shared" ca="1" si="58"/>
        <v/>
      </c>
      <c r="AH106" t="str">
        <f t="shared" ca="1" si="59"/>
        <v/>
      </c>
      <c r="AI106" t="str">
        <f t="shared" ca="1" si="60"/>
        <v/>
      </c>
      <c r="AJ106" t="str">
        <f t="shared" ca="1" si="61"/>
        <v/>
      </c>
      <c r="AL106" t="str">
        <f t="shared" ca="1" si="62"/>
        <v/>
      </c>
      <c r="AM106" t="str">
        <f t="shared" ca="1" si="63"/>
        <v/>
      </c>
      <c r="AN106" t="str">
        <f t="shared" ca="1" si="64"/>
        <v/>
      </c>
      <c r="AO106" t="str">
        <f t="shared" ca="1" si="65"/>
        <v/>
      </c>
      <c r="AP106" t="str">
        <f t="shared" ca="1" si="66"/>
        <v/>
      </c>
      <c r="AQ106" t="str">
        <f t="shared" ca="1" si="67"/>
        <v/>
      </c>
      <c r="AR106" t="str">
        <f t="shared" ca="1" si="68"/>
        <v/>
      </c>
      <c r="AS106" t="str">
        <f t="shared" ca="1" si="69"/>
        <v/>
      </c>
      <c r="AT106" t="str">
        <f t="shared" ca="1" si="70"/>
        <v/>
      </c>
    </row>
    <row r="107" spans="1:46" x14ac:dyDescent="0.3">
      <c r="A107" s="2">
        <v>105</v>
      </c>
      <c r="B107" s="19" t="str">
        <f t="shared" si="71"/>
        <v/>
      </c>
      <c r="C107" s="20" t="str">
        <f>IF(Protokoll!C107="","",Protokoll!C107)</f>
        <v/>
      </c>
      <c r="D107" s="20" t="str">
        <f>IF(Protokoll!D107="","",Protokoll!D107)</f>
        <v/>
      </c>
      <c r="E107" s="20" t="str">
        <f>IF(Protokoll!E107="","",Protokoll!E107)</f>
        <v/>
      </c>
      <c r="F107" s="20" t="str">
        <f>IF(Protokoll!F107="","",Protokoll!F107)</f>
        <v/>
      </c>
      <c r="G107" s="82" t="str">
        <f>IF(Protokoll!G107="","",Protokoll!G107)</f>
        <v/>
      </c>
      <c r="H107" s="20" t="str">
        <f>IF(Protokoll!H107="","",Protokoll!H107)</f>
        <v/>
      </c>
      <c r="I107" s="20" t="str">
        <f>IF(Protokoll!I107="","",Protokoll!I107)</f>
        <v/>
      </c>
      <c r="J107" s="83" t="str">
        <f>IF(Protokoll!J107="","",Protokoll!J107)</f>
        <v/>
      </c>
      <c r="K107" s="20" t="str">
        <f>IF(Protokoll!K107="","",Protokoll!K107)</f>
        <v/>
      </c>
      <c r="L107" s="20" t="str">
        <f>IF(Protokoll!L107="","",Protokoll!L107)</f>
        <v/>
      </c>
      <c r="M107" s="84" t="str">
        <f>IF(Protokoll!M107="","",Protokoll!M107)</f>
        <v/>
      </c>
      <c r="N107" s="20" t="str">
        <f ca="1">IF(Protokoll!N107="","",VLOOKUP(Protokoll!N107,(INDIRECT(CONCATENATE($B107,"!Q2:S22"))),3,1))</f>
        <v/>
      </c>
      <c r="O107" s="20" t="str">
        <f ca="1">IF(Protokoll!O107="","",VLOOKUP(Protokoll!O107,(INDIRECT(CONCATENATE($B107,"!G2:O22"))),9,1))</f>
        <v/>
      </c>
      <c r="P107" s="20" t="str">
        <f ca="1">IF(Protokoll!P107="","",VLOOKUP(Protokoll!P107,(INDIRECT(CONCATENATE($B107,"!H2:O22"))),8,1))</f>
        <v/>
      </c>
      <c r="Q107" s="20" t="str">
        <f ca="1">IF(Protokoll!Q107="","",VLOOKUP(Protokoll!Q107,(INDIRECT(CONCATENATE($B107,"!I2:O22"))),7,1))</f>
        <v/>
      </c>
      <c r="R107" s="20" t="str">
        <f ca="1">IF(Protokoll!R107="","",VLOOKUP(Protokoll!R107,(INDIRECT(CONCATENATE($B107,"!J2:O22"))),6,1))</f>
        <v/>
      </c>
      <c r="S107" s="20" t="str">
        <f ca="1">IF(Protokoll!S107="","",VLOOKUP(Protokoll!S107,(INDIRECT(CONCATENATE($B107,"!K2:O22"))),5,1))</f>
        <v/>
      </c>
      <c r="T107" s="20" t="str">
        <f ca="1">IF(Protokoll!T107="","",VLOOKUP(Protokoll!T107,(INDIRECT(CONCATENATE($B107,"!R2:S22"))),2,1))</f>
        <v/>
      </c>
      <c r="U107" s="20" t="str">
        <f ca="1">IF(Protokoll!U107="","",VLOOKUP(Protokoll!U107,(INDIRECT(CONCATENATE($B107,"!M2:O22"))),3,1))</f>
        <v/>
      </c>
      <c r="V107" s="20" t="str">
        <f ca="1">IF(Protokoll!V107="","",VLOOKUP(Protokoll!V107,(INDIRECT(CONCATENATE($B107,"!N2:O22"))),2,1))</f>
        <v/>
      </c>
      <c r="W107" s="83" t="str">
        <f>IF(Protokoll!W107="","",Protokoll!W107)</f>
        <v/>
      </c>
      <c r="X107" s="85" t="str">
        <f t="shared" ca="1" si="52"/>
        <v/>
      </c>
      <c r="AB107" t="str">
        <f t="shared" ca="1" si="53"/>
        <v/>
      </c>
      <c r="AC107" t="str">
        <f t="shared" ca="1" si="54"/>
        <v/>
      </c>
      <c r="AD107" t="str">
        <f t="shared" ca="1" si="55"/>
        <v/>
      </c>
      <c r="AE107" t="str">
        <f t="shared" ca="1" si="56"/>
        <v/>
      </c>
      <c r="AF107" t="str">
        <f t="shared" ca="1" si="57"/>
        <v/>
      </c>
      <c r="AG107" t="str">
        <f t="shared" ca="1" si="58"/>
        <v/>
      </c>
      <c r="AH107" t="str">
        <f t="shared" ca="1" si="59"/>
        <v/>
      </c>
      <c r="AI107" t="str">
        <f t="shared" ca="1" si="60"/>
        <v/>
      </c>
      <c r="AJ107" t="str">
        <f t="shared" ca="1" si="61"/>
        <v/>
      </c>
      <c r="AL107" t="str">
        <f t="shared" ca="1" si="62"/>
        <v/>
      </c>
      <c r="AM107" t="str">
        <f t="shared" ca="1" si="63"/>
        <v/>
      </c>
      <c r="AN107" t="str">
        <f t="shared" ca="1" si="64"/>
        <v/>
      </c>
      <c r="AO107" t="str">
        <f t="shared" ca="1" si="65"/>
        <v/>
      </c>
      <c r="AP107" t="str">
        <f t="shared" ca="1" si="66"/>
        <v/>
      </c>
      <c r="AQ107" t="str">
        <f t="shared" ca="1" si="67"/>
        <v/>
      </c>
      <c r="AR107" t="str">
        <f t="shared" ca="1" si="68"/>
        <v/>
      </c>
      <c r="AS107" t="str">
        <f t="shared" ca="1" si="69"/>
        <v/>
      </c>
      <c r="AT107" t="str">
        <f t="shared" ca="1" si="70"/>
        <v/>
      </c>
    </row>
    <row r="108" spans="1:46" x14ac:dyDescent="0.3">
      <c r="A108" s="15">
        <v>106</v>
      </c>
      <c r="B108" s="16" t="str">
        <f t="shared" si="71"/>
        <v/>
      </c>
      <c r="C108" s="18" t="str">
        <f>IF(Protokoll!C108="","",Protokoll!C108)</f>
        <v/>
      </c>
      <c r="D108" s="18" t="str">
        <f>IF(Protokoll!D108="","",Protokoll!D108)</f>
        <v/>
      </c>
      <c r="E108" s="18" t="str">
        <f>IF(Protokoll!E108="","",Protokoll!E108)</f>
        <v/>
      </c>
      <c r="F108" s="18" t="str">
        <f>IF(Protokoll!F108="","",Protokoll!F108)</f>
        <v/>
      </c>
      <c r="G108" s="86" t="str">
        <f>IF(Protokoll!G108="","",Protokoll!G108)</f>
        <v/>
      </c>
      <c r="H108" s="18" t="str">
        <f>IF(Protokoll!H108="","",Protokoll!H108)</f>
        <v/>
      </c>
      <c r="I108" s="18" t="str">
        <f>IF(Protokoll!I108="","",Protokoll!I108)</f>
        <v/>
      </c>
      <c r="J108" s="79" t="str">
        <f>IF(Protokoll!J108="","",Protokoll!J108)</f>
        <v/>
      </c>
      <c r="K108" s="18" t="str">
        <f>IF(Protokoll!K108="","",Protokoll!K108)</f>
        <v/>
      </c>
      <c r="L108" s="18" t="str">
        <f>IF(Protokoll!L108="","",Protokoll!L108)</f>
        <v/>
      </c>
      <c r="M108" s="80" t="str">
        <f>IF(Protokoll!M108="","",Protokoll!M108)</f>
        <v/>
      </c>
      <c r="N108" s="18" t="str">
        <f ca="1">IF(Protokoll!N108="","",VLOOKUP(Protokoll!N108,(INDIRECT(CONCATENATE($B108,"!Q2:S22"))),3,1))</f>
        <v/>
      </c>
      <c r="O108" s="18" t="str">
        <f ca="1">IF(Protokoll!O108="","",VLOOKUP(Protokoll!O108,(INDIRECT(CONCATENATE($B108,"!G2:O22"))),9,1))</f>
        <v/>
      </c>
      <c r="P108" s="18" t="str">
        <f ca="1">IF(Protokoll!P108="","",VLOOKUP(Protokoll!P108,(INDIRECT(CONCATENATE($B108,"!H2:O22"))),8,1))</f>
        <v/>
      </c>
      <c r="Q108" s="18" t="str">
        <f ca="1">IF(Protokoll!Q108="","",VLOOKUP(Protokoll!Q108,(INDIRECT(CONCATENATE($B108,"!I2:O22"))),7,1))</f>
        <v/>
      </c>
      <c r="R108" s="18" t="str">
        <f ca="1">IF(Protokoll!R108="","",VLOOKUP(Protokoll!R108,(INDIRECT(CONCATENATE($B108,"!J2:O22"))),6,1))</f>
        <v/>
      </c>
      <c r="S108" s="18" t="str">
        <f ca="1">IF(Protokoll!S108="","",VLOOKUP(Protokoll!S108,(INDIRECT(CONCATENATE($B108,"!K2:O22"))),5,1))</f>
        <v/>
      </c>
      <c r="T108" s="18" t="str">
        <f ca="1">IF(Protokoll!T108="","",VLOOKUP(Protokoll!T108,(INDIRECT(CONCATENATE($B108,"!R2:S22"))),2,1))</f>
        <v/>
      </c>
      <c r="U108" s="18" t="str">
        <f ca="1">IF(Protokoll!U108="","",VLOOKUP(Protokoll!U108,(INDIRECT(CONCATENATE($B108,"!M2:O22"))),3,1))</f>
        <v/>
      </c>
      <c r="V108" s="18" t="str">
        <f ca="1">IF(Protokoll!V108="","",VLOOKUP(Protokoll!V108,(INDIRECT(CONCATENATE($B108,"!N2:O22"))),2,1))</f>
        <v/>
      </c>
      <c r="W108" s="79" t="str">
        <f>IF(Protokoll!W108="","",Protokoll!W108)</f>
        <v/>
      </c>
      <c r="X108" s="81" t="str">
        <f t="shared" ca="1" si="52"/>
        <v/>
      </c>
      <c r="AB108" t="str">
        <f t="shared" ca="1" si="53"/>
        <v/>
      </c>
      <c r="AC108" t="str">
        <f t="shared" ca="1" si="54"/>
        <v/>
      </c>
      <c r="AD108" t="str">
        <f t="shared" ca="1" si="55"/>
        <v/>
      </c>
      <c r="AE108" t="str">
        <f t="shared" ca="1" si="56"/>
        <v/>
      </c>
      <c r="AF108" t="str">
        <f t="shared" ca="1" si="57"/>
        <v/>
      </c>
      <c r="AG108" t="str">
        <f t="shared" ca="1" si="58"/>
        <v/>
      </c>
      <c r="AH108" t="str">
        <f t="shared" ca="1" si="59"/>
        <v/>
      </c>
      <c r="AI108" t="str">
        <f t="shared" ca="1" si="60"/>
        <v/>
      </c>
      <c r="AJ108" t="str">
        <f t="shared" ca="1" si="61"/>
        <v/>
      </c>
      <c r="AL108" t="str">
        <f t="shared" ca="1" si="62"/>
        <v/>
      </c>
      <c r="AM108" t="str">
        <f t="shared" ca="1" si="63"/>
        <v/>
      </c>
      <c r="AN108" t="str">
        <f t="shared" ca="1" si="64"/>
        <v/>
      </c>
      <c r="AO108" t="str">
        <f t="shared" ca="1" si="65"/>
        <v/>
      </c>
      <c r="AP108" t="str">
        <f t="shared" ca="1" si="66"/>
        <v/>
      </c>
      <c r="AQ108" t="str">
        <f t="shared" ca="1" si="67"/>
        <v/>
      </c>
      <c r="AR108" t="str">
        <f t="shared" ca="1" si="68"/>
        <v/>
      </c>
      <c r="AS108" t="str">
        <f t="shared" ca="1" si="69"/>
        <v/>
      </c>
      <c r="AT108" t="str">
        <f t="shared" ca="1" si="70"/>
        <v/>
      </c>
    </row>
    <row r="109" spans="1:46" x14ac:dyDescent="0.3">
      <c r="A109" s="2">
        <v>107</v>
      </c>
      <c r="B109" s="19" t="str">
        <f t="shared" ref="B109:B172" si="72">CONCATENATE(H109,I109)</f>
        <v/>
      </c>
      <c r="C109" s="20" t="str">
        <f>IF(Protokoll!C109="","",Protokoll!C109)</f>
        <v/>
      </c>
      <c r="D109" s="20" t="str">
        <f>IF(Protokoll!D109="","",Protokoll!D109)</f>
        <v/>
      </c>
      <c r="E109" s="20" t="str">
        <f>IF(Protokoll!E109="","",Protokoll!E109)</f>
        <v/>
      </c>
      <c r="F109" s="20" t="str">
        <f>IF(Protokoll!F109="","",Protokoll!F109)</f>
        <v/>
      </c>
      <c r="G109" s="82" t="str">
        <f>IF(Protokoll!G109="","",Protokoll!G109)</f>
        <v/>
      </c>
      <c r="H109" s="20" t="str">
        <f>IF(Protokoll!H109="","",Protokoll!H109)</f>
        <v/>
      </c>
      <c r="I109" s="20" t="str">
        <f>IF(Protokoll!I109="","",Protokoll!I109)</f>
        <v/>
      </c>
      <c r="J109" s="83" t="str">
        <f>IF(Protokoll!J109="","",Protokoll!J109)</f>
        <v/>
      </c>
      <c r="K109" s="20" t="str">
        <f>IF(Protokoll!K109="","",Protokoll!K109)</f>
        <v/>
      </c>
      <c r="L109" s="20" t="str">
        <f>IF(Protokoll!L109="","",Protokoll!L109)</f>
        <v/>
      </c>
      <c r="M109" s="84" t="str">
        <f>IF(Protokoll!M109="","",Protokoll!M109)</f>
        <v/>
      </c>
      <c r="N109" s="20" t="str">
        <f ca="1">IF(Protokoll!N109="","",VLOOKUP(Protokoll!N109,(INDIRECT(CONCATENATE($B109,"!Q2:S22"))),3,1))</f>
        <v/>
      </c>
      <c r="O109" s="20" t="str">
        <f ca="1">IF(Protokoll!O109="","",VLOOKUP(Protokoll!O109,(INDIRECT(CONCATENATE($B109,"!G2:O22"))),9,1))</f>
        <v/>
      </c>
      <c r="P109" s="20" t="str">
        <f ca="1">IF(Protokoll!P109="","",VLOOKUP(Protokoll!P109,(INDIRECT(CONCATENATE($B109,"!H2:O22"))),8,1))</f>
        <v/>
      </c>
      <c r="Q109" s="20" t="str">
        <f ca="1">IF(Protokoll!Q109="","",VLOOKUP(Protokoll!Q109,(INDIRECT(CONCATENATE($B109,"!I2:O22"))),7,1))</f>
        <v/>
      </c>
      <c r="R109" s="20" t="str">
        <f ca="1">IF(Protokoll!R109="","",VLOOKUP(Protokoll!R109,(INDIRECT(CONCATENATE($B109,"!J2:O22"))),6,1))</f>
        <v/>
      </c>
      <c r="S109" s="20" t="str">
        <f ca="1">IF(Protokoll!S109="","",VLOOKUP(Protokoll!S109,(INDIRECT(CONCATENATE($B109,"!K2:O22"))),5,1))</f>
        <v/>
      </c>
      <c r="T109" s="20" t="str">
        <f ca="1">IF(Protokoll!T109="","",VLOOKUP(Protokoll!T109,(INDIRECT(CONCATENATE($B109,"!R2:S22"))),2,1))</f>
        <v/>
      </c>
      <c r="U109" s="20" t="str">
        <f ca="1">IF(Protokoll!U109="","",VLOOKUP(Protokoll!U109,(INDIRECT(CONCATENATE($B109,"!M2:O22"))),3,1))</f>
        <v/>
      </c>
      <c r="V109" s="20" t="str">
        <f ca="1">IF(Protokoll!V109="","",VLOOKUP(Protokoll!V109,(INDIRECT(CONCATENATE($B109,"!N2:O22"))),2,1))</f>
        <v/>
      </c>
      <c r="W109" s="83" t="str">
        <f>IF(Protokoll!W109="","",Protokoll!W109)</f>
        <v/>
      </c>
      <c r="X109" s="85" t="str">
        <f t="shared" ca="1" si="52"/>
        <v/>
      </c>
      <c r="AB109" t="str">
        <f t="shared" ca="1" si="53"/>
        <v/>
      </c>
      <c r="AC109" t="str">
        <f t="shared" ca="1" si="54"/>
        <v/>
      </c>
      <c r="AD109" t="str">
        <f t="shared" ca="1" si="55"/>
        <v/>
      </c>
      <c r="AE109" t="str">
        <f t="shared" ca="1" si="56"/>
        <v/>
      </c>
      <c r="AF109" t="str">
        <f t="shared" ca="1" si="57"/>
        <v/>
      </c>
      <c r="AG109" t="str">
        <f t="shared" ca="1" si="58"/>
        <v/>
      </c>
      <c r="AH109" t="str">
        <f t="shared" ca="1" si="59"/>
        <v/>
      </c>
      <c r="AI109" t="str">
        <f t="shared" ca="1" si="60"/>
        <v/>
      </c>
      <c r="AJ109" t="str">
        <f t="shared" ca="1" si="61"/>
        <v/>
      </c>
      <c r="AL109" t="str">
        <f t="shared" ca="1" si="62"/>
        <v/>
      </c>
      <c r="AM109" t="str">
        <f t="shared" ca="1" si="63"/>
        <v/>
      </c>
      <c r="AN109" t="str">
        <f t="shared" ca="1" si="64"/>
        <v/>
      </c>
      <c r="AO109" t="str">
        <f t="shared" ca="1" si="65"/>
        <v/>
      </c>
      <c r="AP109" t="str">
        <f t="shared" ca="1" si="66"/>
        <v/>
      </c>
      <c r="AQ109" t="str">
        <f t="shared" ca="1" si="67"/>
        <v/>
      </c>
      <c r="AR109" t="str">
        <f t="shared" ca="1" si="68"/>
        <v/>
      </c>
      <c r="AS109" t="str">
        <f t="shared" ca="1" si="69"/>
        <v/>
      </c>
      <c r="AT109" t="str">
        <f t="shared" ca="1" si="70"/>
        <v/>
      </c>
    </row>
    <row r="110" spans="1:46" x14ac:dyDescent="0.3">
      <c r="A110" s="15">
        <v>108</v>
      </c>
      <c r="B110" s="16" t="str">
        <f t="shared" si="72"/>
        <v/>
      </c>
      <c r="C110" s="18" t="str">
        <f>IF(Protokoll!C110="","",Protokoll!C110)</f>
        <v/>
      </c>
      <c r="D110" s="18" t="str">
        <f>IF(Protokoll!D110="","",Protokoll!D110)</f>
        <v/>
      </c>
      <c r="E110" s="18" t="str">
        <f>IF(Protokoll!E110="","",Protokoll!E110)</f>
        <v/>
      </c>
      <c r="F110" s="18" t="str">
        <f>IF(Protokoll!F110="","",Protokoll!F110)</f>
        <v/>
      </c>
      <c r="G110" s="86" t="str">
        <f>IF(Protokoll!G110="","",Protokoll!G110)</f>
        <v/>
      </c>
      <c r="H110" s="18" t="str">
        <f>IF(Protokoll!H110="","",Protokoll!H110)</f>
        <v/>
      </c>
      <c r="I110" s="18" t="str">
        <f>IF(Protokoll!I110="","",Protokoll!I110)</f>
        <v/>
      </c>
      <c r="J110" s="79" t="str">
        <f>IF(Protokoll!J110="","",Protokoll!J110)</f>
        <v/>
      </c>
      <c r="K110" s="18" t="str">
        <f>IF(Protokoll!K110="","",Protokoll!K110)</f>
        <v/>
      </c>
      <c r="L110" s="18" t="str">
        <f>IF(Protokoll!L110="","",Protokoll!L110)</f>
        <v/>
      </c>
      <c r="M110" s="80" t="str">
        <f>IF(Protokoll!M110="","",Protokoll!M110)</f>
        <v/>
      </c>
      <c r="N110" s="18" t="str">
        <f ca="1">IF(Protokoll!N110="","",VLOOKUP(Protokoll!N110,(INDIRECT(CONCATENATE($B110,"!Q2:S22"))),3,1))</f>
        <v/>
      </c>
      <c r="O110" s="18" t="str">
        <f ca="1">IF(Protokoll!O110="","",VLOOKUP(Protokoll!O110,(INDIRECT(CONCATENATE($B110,"!G2:O22"))),9,1))</f>
        <v/>
      </c>
      <c r="P110" s="18" t="str">
        <f ca="1">IF(Protokoll!P110="","",VLOOKUP(Protokoll!P110,(INDIRECT(CONCATENATE($B110,"!H2:O22"))),8,1))</f>
        <v/>
      </c>
      <c r="Q110" s="18" t="str">
        <f ca="1">IF(Protokoll!Q110="","",VLOOKUP(Protokoll!Q110,(INDIRECT(CONCATENATE($B110,"!I2:O22"))),7,1))</f>
        <v/>
      </c>
      <c r="R110" s="18" t="str">
        <f ca="1">IF(Protokoll!R110="","",VLOOKUP(Protokoll!R110,(INDIRECT(CONCATENATE($B110,"!J2:O22"))),6,1))</f>
        <v/>
      </c>
      <c r="S110" s="18" t="str">
        <f ca="1">IF(Protokoll!S110="","",VLOOKUP(Protokoll!S110,(INDIRECT(CONCATENATE($B110,"!K2:O22"))),5,1))</f>
        <v/>
      </c>
      <c r="T110" s="18" t="str">
        <f ca="1">IF(Protokoll!T110="","",VLOOKUP(Protokoll!T110,(INDIRECT(CONCATENATE($B110,"!R2:S22"))),2,1))</f>
        <v/>
      </c>
      <c r="U110" s="18" t="str">
        <f ca="1">IF(Protokoll!U110="","",VLOOKUP(Protokoll!U110,(INDIRECT(CONCATENATE($B110,"!M2:O22"))),3,1))</f>
        <v/>
      </c>
      <c r="V110" s="18" t="str">
        <f ca="1">IF(Protokoll!V110="","",VLOOKUP(Protokoll!V110,(INDIRECT(CONCATENATE($B110,"!N2:O22"))),2,1))</f>
        <v/>
      </c>
      <c r="W110" s="79" t="str">
        <f>IF(Protokoll!W110="","",Protokoll!W110)</f>
        <v/>
      </c>
      <c r="X110" s="81" t="str">
        <f t="shared" ca="1" si="52"/>
        <v/>
      </c>
      <c r="AB110" t="str">
        <f t="shared" ca="1" si="53"/>
        <v/>
      </c>
      <c r="AC110" t="str">
        <f t="shared" ca="1" si="54"/>
        <v/>
      </c>
      <c r="AD110" t="str">
        <f t="shared" ca="1" si="55"/>
        <v/>
      </c>
      <c r="AE110" t="str">
        <f t="shared" ca="1" si="56"/>
        <v/>
      </c>
      <c r="AF110" t="str">
        <f t="shared" ca="1" si="57"/>
        <v/>
      </c>
      <c r="AG110" t="str">
        <f t="shared" ca="1" si="58"/>
        <v/>
      </c>
      <c r="AH110" t="str">
        <f t="shared" ca="1" si="59"/>
        <v/>
      </c>
      <c r="AI110" t="str">
        <f t="shared" ca="1" si="60"/>
        <v/>
      </c>
      <c r="AJ110" t="str">
        <f t="shared" ca="1" si="61"/>
        <v/>
      </c>
      <c r="AL110" t="str">
        <f t="shared" ca="1" si="62"/>
        <v/>
      </c>
      <c r="AM110" t="str">
        <f t="shared" ca="1" si="63"/>
        <v/>
      </c>
      <c r="AN110" t="str">
        <f t="shared" ca="1" si="64"/>
        <v/>
      </c>
      <c r="AO110" t="str">
        <f t="shared" ca="1" si="65"/>
        <v/>
      </c>
      <c r="AP110" t="str">
        <f t="shared" ca="1" si="66"/>
        <v/>
      </c>
      <c r="AQ110" t="str">
        <f t="shared" ca="1" si="67"/>
        <v/>
      </c>
      <c r="AR110" t="str">
        <f t="shared" ca="1" si="68"/>
        <v/>
      </c>
      <c r="AS110" t="str">
        <f t="shared" ca="1" si="69"/>
        <v/>
      </c>
      <c r="AT110" t="str">
        <f t="shared" ca="1" si="70"/>
        <v/>
      </c>
    </row>
    <row r="111" spans="1:46" x14ac:dyDescent="0.3">
      <c r="A111" s="2">
        <v>109</v>
      </c>
      <c r="B111" s="19" t="str">
        <f t="shared" si="72"/>
        <v/>
      </c>
      <c r="C111" s="20" t="str">
        <f>IF(Protokoll!C111="","",Protokoll!C111)</f>
        <v/>
      </c>
      <c r="D111" s="20" t="str">
        <f>IF(Protokoll!D111="","",Protokoll!D111)</f>
        <v/>
      </c>
      <c r="E111" s="20" t="str">
        <f>IF(Protokoll!E111="","",Protokoll!E111)</f>
        <v/>
      </c>
      <c r="F111" s="20" t="str">
        <f>IF(Protokoll!F111="","",Protokoll!F111)</f>
        <v/>
      </c>
      <c r="G111" s="82" t="str">
        <f>IF(Protokoll!G111="","",Protokoll!G111)</f>
        <v/>
      </c>
      <c r="H111" s="20" t="str">
        <f>IF(Protokoll!H111="","",Protokoll!H111)</f>
        <v/>
      </c>
      <c r="I111" s="20" t="str">
        <f>IF(Protokoll!I111="","",Protokoll!I111)</f>
        <v/>
      </c>
      <c r="J111" s="83" t="str">
        <f>IF(Protokoll!J111="","",Protokoll!J111)</f>
        <v/>
      </c>
      <c r="K111" s="20" t="str">
        <f>IF(Protokoll!K111="","",Protokoll!K111)</f>
        <v/>
      </c>
      <c r="L111" s="20" t="str">
        <f>IF(Protokoll!L111="","",Protokoll!L111)</f>
        <v/>
      </c>
      <c r="M111" s="84" t="str">
        <f>IF(Protokoll!M111="","",Protokoll!M111)</f>
        <v/>
      </c>
      <c r="N111" s="20" t="str">
        <f ca="1">IF(Protokoll!N111="","",VLOOKUP(Protokoll!N111,(INDIRECT(CONCATENATE($B111,"!Q2:S22"))),3,1))</f>
        <v/>
      </c>
      <c r="O111" s="20" t="str">
        <f ca="1">IF(Protokoll!O111="","",VLOOKUP(Protokoll!O111,(INDIRECT(CONCATENATE($B111,"!G2:O22"))),9,1))</f>
        <v/>
      </c>
      <c r="P111" s="20" t="str">
        <f ca="1">IF(Protokoll!P111="","",VLOOKUP(Protokoll!P111,(INDIRECT(CONCATENATE($B111,"!H2:O22"))),8,1))</f>
        <v/>
      </c>
      <c r="Q111" s="20" t="str">
        <f ca="1">IF(Protokoll!Q111="","",VLOOKUP(Protokoll!Q111,(INDIRECT(CONCATENATE($B111,"!I2:O22"))),7,1))</f>
        <v/>
      </c>
      <c r="R111" s="20" t="str">
        <f ca="1">IF(Protokoll!R111="","",VLOOKUP(Protokoll!R111,(INDIRECT(CONCATENATE($B111,"!J2:O22"))),6,1))</f>
        <v/>
      </c>
      <c r="S111" s="20" t="str">
        <f ca="1">IF(Protokoll!S111="","",VLOOKUP(Protokoll!S111,(INDIRECT(CONCATENATE($B111,"!K2:O22"))),5,1))</f>
        <v/>
      </c>
      <c r="T111" s="20" t="str">
        <f ca="1">IF(Protokoll!T111="","",VLOOKUP(Protokoll!T111,(INDIRECT(CONCATENATE($B111,"!R2:S22"))),2,1))</f>
        <v/>
      </c>
      <c r="U111" s="20" t="str">
        <f ca="1">IF(Protokoll!U111="","",VLOOKUP(Protokoll!U111,(INDIRECT(CONCATENATE($B111,"!M2:O22"))),3,1))</f>
        <v/>
      </c>
      <c r="V111" s="20" t="str">
        <f ca="1">IF(Protokoll!V111="","",VLOOKUP(Protokoll!V111,(INDIRECT(CONCATENATE($B111,"!N2:O22"))),2,1))</f>
        <v/>
      </c>
      <c r="W111" s="83" t="str">
        <f>IF(Protokoll!W111="","",Protokoll!W111)</f>
        <v/>
      </c>
      <c r="X111" s="85" t="str">
        <f t="shared" ca="1" si="52"/>
        <v/>
      </c>
      <c r="AB111" t="str">
        <f t="shared" ca="1" si="53"/>
        <v/>
      </c>
      <c r="AC111" t="str">
        <f t="shared" ca="1" si="54"/>
        <v/>
      </c>
      <c r="AD111" t="str">
        <f t="shared" ca="1" si="55"/>
        <v/>
      </c>
      <c r="AE111" t="str">
        <f t="shared" ca="1" si="56"/>
        <v/>
      </c>
      <c r="AF111" t="str">
        <f t="shared" ca="1" si="57"/>
        <v/>
      </c>
      <c r="AG111" t="str">
        <f t="shared" ca="1" si="58"/>
        <v/>
      </c>
      <c r="AH111" t="str">
        <f t="shared" ca="1" si="59"/>
        <v/>
      </c>
      <c r="AI111" t="str">
        <f t="shared" ca="1" si="60"/>
        <v/>
      </c>
      <c r="AJ111" t="str">
        <f t="shared" ca="1" si="61"/>
        <v/>
      </c>
      <c r="AL111" t="str">
        <f t="shared" ca="1" si="62"/>
        <v/>
      </c>
      <c r="AM111" t="str">
        <f t="shared" ca="1" si="63"/>
        <v/>
      </c>
      <c r="AN111" t="str">
        <f t="shared" ca="1" si="64"/>
        <v/>
      </c>
      <c r="AO111" t="str">
        <f t="shared" ca="1" si="65"/>
        <v/>
      </c>
      <c r="AP111" t="str">
        <f t="shared" ca="1" si="66"/>
        <v/>
      </c>
      <c r="AQ111" t="str">
        <f t="shared" ca="1" si="67"/>
        <v/>
      </c>
      <c r="AR111" t="str">
        <f t="shared" ca="1" si="68"/>
        <v/>
      </c>
      <c r="AS111" t="str">
        <f t="shared" ca="1" si="69"/>
        <v/>
      </c>
      <c r="AT111" t="str">
        <f t="shared" ca="1" si="70"/>
        <v/>
      </c>
    </row>
    <row r="112" spans="1:46" x14ac:dyDescent="0.3">
      <c r="A112" s="15">
        <v>110</v>
      </c>
      <c r="B112" s="16" t="str">
        <f t="shared" si="72"/>
        <v/>
      </c>
      <c r="C112" s="18" t="str">
        <f>IF(Protokoll!C112="","",Protokoll!C112)</f>
        <v/>
      </c>
      <c r="D112" s="18" t="str">
        <f>IF(Protokoll!D112="","",Protokoll!D112)</f>
        <v/>
      </c>
      <c r="E112" s="18" t="str">
        <f>IF(Protokoll!E112="","",Protokoll!E112)</f>
        <v/>
      </c>
      <c r="F112" s="18" t="str">
        <f>IF(Protokoll!F112="","",Protokoll!F112)</f>
        <v/>
      </c>
      <c r="G112" s="86" t="str">
        <f>IF(Protokoll!G112="","",Protokoll!G112)</f>
        <v/>
      </c>
      <c r="H112" s="18" t="str">
        <f>IF(Protokoll!H112="","",Protokoll!H112)</f>
        <v/>
      </c>
      <c r="I112" s="18" t="str">
        <f>IF(Protokoll!I112="","",Protokoll!I112)</f>
        <v/>
      </c>
      <c r="J112" s="79" t="str">
        <f>IF(Protokoll!J112="","",Protokoll!J112)</f>
        <v/>
      </c>
      <c r="K112" s="18" t="str">
        <f>IF(Protokoll!K112="","",Protokoll!K112)</f>
        <v/>
      </c>
      <c r="L112" s="18" t="str">
        <f>IF(Protokoll!L112="","",Protokoll!L112)</f>
        <v/>
      </c>
      <c r="M112" s="80" t="str">
        <f>IF(Protokoll!M112="","",Protokoll!M112)</f>
        <v/>
      </c>
      <c r="N112" s="18" t="str">
        <f ca="1">IF(Protokoll!N112="","",VLOOKUP(Protokoll!N112,(INDIRECT(CONCATENATE($B112,"!Q2:S22"))),3,1))</f>
        <v/>
      </c>
      <c r="O112" s="18" t="str">
        <f ca="1">IF(Protokoll!O112="","",VLOOKUP(Protokoll!O112,(INDIRECT(CONCATENATE($B112,"!G2:O22"))),9,1))</f>
        <v/>
      </c>
      <c r="P112" s="18" t="str">
        <f ca="1">IF(Protokoll!P112="","",VLOOKUP(Protokoll!P112,(INDIRECT(CONCATENATE($B112,"!H2:O22"))),8,1))</f>
        <v/>
      </c>
      <c r="Q112" s="18" t="str">
        <f ca="1">IF(Protokoll!Q112="","",VLOOKUP(Protokoll!Q112,(INDIRECT(CONCATENATE($B112,"!I2:O22"))),7,1))</f>
        <v/>
      </c>
      <c r="R112" s="18" t="str">
        <f ca="1">IF(Protokoll!R112="","",VLOOKUP(Protokoll!R112,(INDIRECT(CONCATENATE($B112,"!J2:O22"))),6,1))</f>
        <v/>
      </c>
      <c r="S112" s="18" t="str">
        <f ca="1">IF(Protokoll!S112="","",VLOOKUP(Protokoll!S112,(INDIRECT(CONCATENATE($B112,"!K2:O22"))),5,1))</f>
        <v/>
      </c>
      <c r="T112" s="18" t="str">
        <f ca="1">IF(Protokoll!T112="","",VLOOKUP(Protokoll!T112,(INDIRECT(CONCATENATE($B112,"!R2:S22"))),2,1))</f>
        <v/>
      </c>
      <c r="U112" s="18" t="str">
        <f ca="1">IF(Protokoll!U112="","",VLOOKUP(Protokoll!U112,(INDIRECT(CONCATENATE($B112,"!M2:O22"))),3,1))</f>
        <v/>
      </c>
      <c r="V112" s="18" t="str">
        <f ca="1">IF(Protokoll!V112="","",VLOOKUP(Protokoll!V112,(INDIRECT(CONCATENATE($B112,"!N2:O22"))),2,1))</f>
        <v/>
      </c>
      <c r="W112" s="79" t="str">
        <f>IF(Protokoll!W112="","",Protokoll!W112)</f>
        <v/>
      </c>
      <c r="X112" s="81" t="str">
        <f t="shared" ca="1" si="52"/>
        <v/>
      </c>
      <c r="AB112" t="str">
        <f t="shared" ca="1" si="53"/>
        <v/>
      </c>
      <c r="AC112" t="str">
        <f t="shared" ca="1" si="54"/>
        <v/>
      </c>
      <c r="AD112" t="str">
        <f t="shared" ca="1" si="55"/>
        <v/>
      </c>
      <c r="AE112" t="str">
        <f t="shared" ca="1" si="56"/>
        <v/>
      </c>
      <c r="AF112" t="str">
        <f t="shared" ca="1" si="57"/>
        <v/>
      </c>
      <c r="AG112" t="str">
        <f t="shared" ca="1" si="58"/>
        <v/>
      </c>
      <c r="AH112" t="str">
        <f t="shared" ca="1" si="59"/>
        <v/>
      </c>
      <c r="AI112" t="str">
        <f t="shared" ca="1" si="60"/>
        <v/>
      </c>
      <c r="AJ112" t="str">
        <f t="shared" ca="1" si="61"/>
        <v/>
      </c>
      <c r="AL112" t="str">
        <f t="shared" ca="1" si="62"/>
        <v/>
      </c>
      <c r="AM112" t="str">
        <f t="shared" ca="1" si="63"/>
        <v/>
      </c>
      <c r="AN112" t="str">
        <f t="shared" ca="1" si="64"/>
        <v/>
      </c>
      <c r="AO112" t="str">
        <f t="shared" ca="1" si="65"/>
        <v/>
      </c>
      <c r="AP112" t="str">
        <f t="shared" ca="1" si="66"/>
        <v/>
      </c>
      <c r="AQ112" t="str">
        <f t="shared" ca="1" si="67"/>
        <v/>
      </c>
      <c r="AR112" t="str">
        <f t="shared" ca="1" si="68"/>
        <v/>
      </c>
      <c r="AS112" t="str">
        <f t="shared" ca="1" si="69"/>
        <v/>
      </c>
      <c r="AT112" t="str">
        <f t="shared" ca="1" si="70"/>
        <v/>
      </c>
    </row>
    <row r="113" spans="1:46" x14ac:dyDescent="0.3">
      <c r="A113" s="2">
        <v>111</v>
      </c>
      <c r="B113" s="19" t="str">
        <f t="shared" si="72"/>
        <v/>
      </c>
      <c r="C113" s="20" t="str">
        <f>IF(Protokoll!C113="","",Protokoll!C113)</f>
        <v/>
      </c>
      <c r="D113" s="20" t="str">
        <f>IF(Protokoll!D113="","",Protokoll!D113)</f>
        <v/>
      </c>
      <c r="E113" s="20" t="str">
        <f>IF(Protokoll!E113="","",Protokoll!E113)</f>
        <v/>
      </c>
      <c r="F113" s="20" t="str">
        <f>IF(Protokoll!F113="","",Protokoll!F113)</f>
        <v/>
      </c>
      <c r="G113" s="82" t="str">
        <f>IF(Protokoll!G113="","",Protokoll!G113)</f>
        <v/>
      </c>
      <c r="H113" s="20" t="str">
        <f>IF(Protokoll!H113="","",Protokoll!H113)</f>
        <v/>
      </c>
      <c r="I113" s="20" t="str">
        <f>IF(Protokoll!I113="","",Protokoll!I113)</f>
        <v/>
      </c>
      <c r="J113" s="83" t="str">
        <f>IF(Protokoll!J113="","",Protokoll!J113)</f>
        <v/>
      </c>
      <c r="K113" s="20" t="str">
        <f>IF(Protokoll!K113="","",Protokoll!K113)</f>
        <v/>
      </c>
      <c r="L113" s="20" t="str">
        <f>IF(Protokoll!L113="","",Protokoll!L113)</f>
        <v/>
      </c>
      <c r="M113" s="84" t="str">
        <f>IF(Protokoll!M113="","",Protokoll!M113)</f>
        <v/>
      </c>
      <c r="N113" s="20" t="str">
        <f ca="1">IF(Protokoll!N113="","",VLOOKUP(Protokoll!N113,(INDIRECT(CONCATENATE($B113,"!Q2:S22"))),3,1))</f>
        <v/>
      </c>
      <c r="O113" s="20" t="str">
        <f ca="1">IF(Protokoll!O113="","",VLOOKUP(Protokoll!O113,(INDIRECT(CONCATENATE($B113,"!G2:O22"))),9,1))</f>
        <v/>
      </c>
      <c r="P113" s="20" t="str">
        <f ca="1">IF(Protokoll!P113="","",VLOOKUP(Protokoll!P113,(INDIRECT(CONCATENATE($B113,"!H2:O22"))),8,1))</f>
        <v/>
      </c>
      <c r="Q113" s="20" t="str">
        <f ca="1">IF(Protokoll!Q113="","",VLOOKUP(Protokoll!Q113,(INDIRECT(CONCATENATE($B113,"!I2:O22"))),7,1))</f>
        <v/>
      </c>
      <c r="R113" s="20" t="str">
        <f ca="1">IF(Protokoll!R113="","",VLOOKUP(Protokoll!R113,(INDIRECT(CONCATENATE($B113,"!J2:O22"))),6,1))</f>
        <v/>
      </c>
      <c r="S113" s="20" t="str">
        <f ca="1">IF(Protokoll!S113="","",VLOOKUP(Protokoll!S113,(INDIRECT(CONCATENATE($B113,"!K2:O22"))),5,1))</f>
        <v/>
      </c>
      <c r="T113" s="20" t="str">
        <f ca="1">IF(Protokoll!T113="","",VLOOKUP(Protokoll!T113,(INDIRECT(CONCATENATE($B113,"!R2:S22"))),2,1))</f>
        <v/>
      </c>
      <c r="U113" s="20" t="str">
        <f ca="1">IF(Protokoll!U113="","",VLOOKUP(Protokoll!U113,(INDIRECT(CONCATENATE($B113,"!M2:O22"))),3,1))</f>
        <v/>
      </c>
      <c r="V113" s="20" t="str">
        <f ca="1">IF(Protokoll!V113="","",VLOOKUP(Protokoll!V113,(INDIRECT(CONCATENATE($B113,"!N2:O22"))),2,1))</f>
        <v/>
      </c>
      <c r="W113" s="83" t="str">
        <f>IF(Protokoll!W113="","",Protokoll!W113)</f>
        <v/>
      </c>
      <c r="X113" s="85" t="str">
        <f t="shared" ca="1" si="52"/>
        <v/>
      </c>
      <c r="AB113" t="str">
        <f t="shared" ca="1" si="53"/>
        <v/>
      </c>
      <c r="AC113" t="str">
        <f t="shared" ca="1" si="54"/>
        <v/>
      </c>
      <c r="AD113" t="str">
        <f t="shared" ca="1" si="55"/>
        <v/>
      </c>
      <c r="AE113" t="str">
        <f t="shared" ca="1" si="56"/>
        <v/>
      </c>
      <c r="AF113" t="str">
        <f t="shared" ca="1" si="57"/>
        <v/>
      </c>
      <c r="AG113" t="str">
        <f t="shared" ca="1" si="58"/>
        <v/>
      </c>
      <c r="AH113" t="str">
        <f t="shared" ca="1" si="59"/>
        <v/>
      </c>
      <c r="AI113" t="str">
        <f t="shared" ca="1" si="60"/>
        <v/>
      </c>
      <c r="AJ113" t="str">
        <f t="shared" ca="1" si="61"/>
        <v/>
      </c>
      <c r="AL113" t="str">
        <f t="shared" ca="1" si="62"/>
        <v/>
      </c>
      <c r="AM113" t="str">
        <f t="shared" ca="1" si="63"/>
        <v/>
      </c>
      <c r="AN113" t="str">
        <f t="shared" ca="1" si="64"/>
        <v/>
      </c>
      <c r="AO113" t="str">
        <f t="shared" ca="1" si="65"/>
        <v/>
      </c>
      <c r="AP113" t="str">
        <f t="shared" ca="1" si="66"/>
        <v/>
      </c>
      <c r="AQ113" t="str">
        <f t="shared" ca="1" si="67"/>
        <v/>
      </c>
      <c r="AR113" t="str">
        <f t="shared" ca="1" si="68"/>
        <v/>
      </c>
      <c r="AS113" t="str">
        <f t="shared" ca="1" si="69"/>
        <v/>
      </c>
      <c r="AT113" t="str">
        <f t="shared" ca="1" si="70"/>
        <v/>
      </c>
    </row>
    <row r="114" spans="1:46" x14ac:dyDescent="0.3">
      <c r="A114" s="15">
        <v>112</v>
      </c>
      <c r="B114" s="16" t="str">
        <f t="shared" si="72"/>
        <v/>
      </c>
      <c r="C114" s="18" t="str">
        <f>IF(Protokoll!C114="","",Protokoll!C114)</f>
        <v/>
      </c>
      <c r="D114" s="18" t="str">
        <f>IF(Protokoll!D114="","",Protokoll!D114)</f>
        <v/>
      </c>
      <c r="E114" s="18" t="str">
        <f>IF(Protokoll!E114="","",Protokoll!E114)</f>
        <v/>
      </c>
      <c r="F114" s="18" t="str">
        <f>IF(Protokoll!F114="","",Protokoll!F114)</f>
        <v/>
      </c>
      <c r="G114" s="86" t="str">
        <f>IF(Protokoll!G114="","",Protokoll!G114)</f>
        <v/>
      </c>
      <c r="H114" s="18" t="str">
        <f>IF(Protokoll!H114="","",Protokoll!H114)</f>
        <v/>
      </c>
      <c r="I114" s="18" t="str">
        <f>IF(Protokoll!I114="","",Protokoll!I114)</f>
        <v/>
      </c>
      <c r="J114" s="79" t="str">
        <f>IF(Protokoll!J114="","",Protokoll!J114)</f>
        <v/>
      </c>
      <c r="K114" s="18" t="str">
        <f>IF(Protokoll!K114="","",Protokoll!K114)</f>
        <v/>
      </c>
      <c r="L114" s="18" t="str">
        <f>IF(Protokoll!L114="","",Protokoll!L114)</f>
        <v/>
      </c>
      <c r="M114" s="80" t="str">
        <f>IF(Protokoll!M114="","",Protokoll!M114)</f>
        <v/>
      </c>
      <c r="N114" s="18" t="str">
        <f ca="1">IF(Protokoll!N114="","",VLOOKUP(Protokoll!N114,(INDIRECT(CONCATENATE($B114,"!Q2:S22"))),3,1))</f>
        <v/>
      </c>
      <c r="O114" s="18" t="str">
        <f ca="1">IF(Protokoll!O114="","",VLOOKUP(Protokoll!O114,(INDIRECT(CONCATENATE($B114,"!G2:O22"))),9,1))</f>
        <v/>
      </c>
      <c r="P114" s="18" t="str">
        <f ca="1">IF(Protokoll!P114="","",VLOOKUP(Protokoll!P114,(INDIRECT(CONCATENATE($B114,"!H2:O22"))),8,1))</f>
        <v/>
      </c>
      <c r="Q114" s="18" t="str">
        <f ca="1">IF(Protokoll!Q114="","",VLOOKUP(Protokoll!Q114,(INDIRECT(CONCATENATE($B114,"!I2:O22"))),7,1))</f>
        <v/>
      </c>
      <c r="R114" s="18" t="str">
        <f ca="1">IF(Protokoll!R114="","",VLOOKUP(Protokoll!R114,(INDIRECT(CONCATENATE($B114,"!J2:O22"))),6,1))</f>
        <v/>
      </c>
      <c r="S114" s="18" t="str">
        <f ca="1">IF(Protokoll!S114="","",VLOOKUP(Protokoll!S114,(INDIRECT(CONCATENATE($B114,"!K2:O22"))),5,1))</f>
        <v/>
      </c>
      <c r="T114" s="18" t="str">
        <f ca="1">IF(Protokoll!T114="","",VLOOKUP(Protokoll!T114,(INDIRECT(CONCATENATE($B114,"!R2:S22"))),2,1))</f>
        <v/>
      </c>
      <c r="U114" s="18" t="str">
        <f ca="1">IF(Protokoll!U114="","",VLOOKUP(Protokoll!U114,(INDIRECT(CONCATENATE($B114,"!M2:O22"))),3,1))</f>
        <v/>
      </c>
      <c r="V114" s="18" t="str">
        <f ca="1">IF(Protokoll!V114="","",VLOOKUP(Protokoll!V114,(INDIRECT(CONCATENATE($B114,"!N2:O22"))),2,1))</f>
        <v/>
      </c>
      <c r="W114" s="79" t="str">
        <f>IF(Protokoll!W114="","",Protokoll!W114)</f>
        <v/>
      </c>
      <c r="X114" s="81" t="str">
        <f t="shared" ca="1" si="52"/>
        <v/>
      </c>
      <c r="AB114" t="str">
        <f t="shared" ca="1" si="53"/>
        <v/>
      </c>
      <c r="AC114" t="str">
        <f t="shared" ca="1" si="54"/>
        <v/>
      </c>
      <c r="AD114" t="str">
        <f t="shared" ca="1" si="55"/>
        <v/>
      </c>
      <c r="AE114" t="str">
        <f t="shared" ca="1" si="56"/>
        <v/>
      </c>
      <c r="AF114" t="str">
        <f t="shared" ca="1" si="57"/>
        <v/>
      </c>
      <c r="AG114" t="str">
        <f t="shared" ca="1" si="58"/>
        <v/>
      </c>
      <c r="AH114" t="str">
        <f t="shared" ca="1" si="59"/>
        <v/>
      </c>
      <c r="AI114" t="str">
        <f t="shared" ca="1" si="60"/>
        <v/>
      </c>
      <c r="AJ114" t="str">
        <f t="shared" ca="1" si="61"/>
        <v/>
      </c>
      <c r="AL114" t="str">
        <f t="shared" ca="1" si="62"/>
        <v/>
      </c>
      <c r="AM114" t="str">
        <f t="shared" ca="1" si="63"/>
        <v/>
      </c>
      <c r="AN114" t="str">
        <f t="shared" ca="1" si="64"/>
        <v/>
      </c>
      <c r="AO114" t="str">
        <f t="shared" ca="1" si="65"/>
        <v/>
      </c>
      <c r="AP114" t="str">
        <f t="shared" ca="1" si="66"/>
        <v/>
      </c>
      <c r="AQ114" t="str">
        <f t="shared" ca="1" si="67"/>
        <v/>
      </c>
      <c r="AR114" t="str">
        <f t="shared" ca="1" si="68"/>
        <v/>
      </c>
      <c r="AS114" t="str">
        <f t="shared" ca="1" si="69"/>
        <v/>
      </c>
      <c r="AT114" t="str">
        <f t="shared" ca="1" si="70"/>
        <v/>
      </c>
    </row>
    <row r="115" spans="1:46" x14ac:dyDescent="0.3">
      <c r="A115" s="2">
        <v>113</v>
      </c>
      <c r="B115" s="19" t="str">
        <f t="shared" si="72"/>
        <v/>
      </c>
      <c r="C115" s="20" t="str">
        <f>IF(Protokoll!C115="","",Protokoll!C115)</f>
        <v/>
      </c>
      <c r="D115" s="20" t="str">
        <f>IF(Protokoll!D115="","",Protokoll!D115)</f>
        <v/>
      </c>
      <c r="E115" s="20" t="str">
        <f>IF(Protokoll!E115="","",Protokoll!E115)</f>
        <v/>
      </c>
      <c r="F115" s="20" t="str">
        <f>IF(Protokoll!F115="","",Protokoll!F115)</f>
        <v/>
      </c>
      <c r="G115" s="82" t="str">
        <f>IF(Protokoll!G115="","",Protokoll!G115)</f>
        <v/>
      </c>
      <c r="H115" s="20" t="str">
        <f>IF(Protokoll!H115="","",Protokoll!H115)</f>
        <v/>
      </c>
      <c r="I115" s="20" t="str">
        <f>IF(Protokoll!I115="","",Protokoll!I115)</f>
        <v/>
      </c>
      <c r="J115" s="83" t="str">
        <f>IF(Protokoll!J115="","",Protokoll!J115)</f>
        <v/>
      </c>
      <c r="K115" s="20" t="str">
        <f>IF(Protokoll!K115="","",Protokoll!K115)</f>
        <v/>
      </c>
      <c r="L115" s="20" t="str">
        <f>IF(Protokoll!L115="","",Protokoll!L115)</f>
        <v/>
      </c>
      <c r="M115" s="84" t="str">
        <f>IF(Protokoll!M115="","",Protokoll!M115)</f>
        <v/>
      </c>
      <c r="N115" s="20" t="str">
        <f ca="1">IF(Protokoll!N115="","",VLOOKUP(Protokoll!N115,(INDIRECT(CONCATENATE($B115,"!Q2:S22"))),3,1))</f>
        <v/>
      </c>
      <c r="O115" s="20" t="str">
        <f ca="1">IF(Protokoll!O115="","",VLOOKUP(Protokoll!O115,(INDIRECT(CONCATENATE($B115,"!G2:O22"))),9,1))</f>
        <v/>
      </c>
      <c r="P115" s="20" t="str">
        <f ca="1">IF(Protokoll!P115="","",VLOOKUP(Protokoll!P115,(INDIRECT(CONCATENATE($B115,"!H2:O22"))),8,1))</f>
        <v/>
      </c>
      <c r="Q115" s="20" t="str">
        <f ca="1">IF(Protokoll!Q115="","",VLOOKUP(Protokoll!Q115,(INDIRECT(CONCATENATE($B115,"!I2:O22"))),7,1))</f>
        <v/>
      </c>
      <c r="R115" s="20" t="str">
        <f ca="1">IF(Protokoll!R115="","",VLOOKUP(Protokoll!R115,(INDIRECT(CONCATENATE($B115,"!J2:O22"))),6,1))</f>
        <v/>
      </c>
      <c r="S115" s="20" t="str">
        <f ca="1">IF(Protokoll!S115="","",VLOOKUP(Protokoll!S115,(INDIRECT(CONCATENATE($B115,"!K2:O22"))),5,1))</f>
        <v/>
      </c>
      <c r="T115" s="20" t="str">
        <f ca="1">IF(Protokoll!T115="","",VLOOKUP(Protokoll!T115,(INDIRECT(CONCATENATE($B115,"!R2:S22"))),2,1))</f>
        <v/>
      </c>
      <c r="U115" s="20" t="str">
        <f ca="1">IF(Protokoll!U115="","",VLOOKUP(Protokoll!U115,(INDIRECT(CONCATENATE($B115,"!M2:O22"))),3,1))</f>
        <v/>
      </c>
      <c r="V115" s="20" t="str">
        <f ca="1">IF(Protokoll!V115="","",VLOOKUP(Protokoll!V115,(INDIRECT(CONCATENATE($B115,"!N2:O22"))),2,1))</f>
        <v/>
      </c>
      <c r="W115" s="83" t="str">
        <f>IF(Protokoll!W115="","",Protokoll!W115)</f>
        <v/>
      </c>
      <c r="X115" s="85" t="str">
        <f t="shared" ca="1" si="52"/>
        <v/>
      </c>
      <c r="AB115" t="str">
        <f t="shared" ca="1" si="53"/>
        <v/>
      </c>
      <c r="AC115" t="str">
        <f t="shared" ca="1" si="54"/>
        <v/>
      </c>
      <c r="AD115" t="str">
        <f t="shared" ca="1" si="55"/>
        <v/>
      </c>
      <c r="AE115" t="str">
        <f t="shared" ca="1" si="56"/>
        <v/>
      </c>
      <c r="AF115" t="str">
        <f t="shared" ca="1" si="57"/>
        <v/>
      </c>
      <c r="AG115" t="str">
        <f t="shared" ca="1" si="58"/>
        <v/>
      </c>
      <c r="AH115" t="str">
        <f t="shared" ca="1" si="59"/>
        <v/>
      </c>
      <c r="AI115" t="str">
        <f t="shared" ca="1" si="60"/>
        <v/>
      </c>
      <c r="AJ115" t="str">
        <f t="shared" ca="1" si="61"/>
        <v/>
      </c>
      <c r="AL115" t="str">
        <f t="shared" ca="1" si="62"/>
        <v/>
      </c>
      <c r="AM115" t="str">
        <f t="shared" ca="1" si="63"/>
        <v/>
      </c>
      <c r="AN115" t="str">
        <f t="shared" ca="1" si="64"/>
        <v/>
      </c>
      <c r="AO115" t="str">
        <f t="shared" ca="1" si="65"/>
        <v/>
      </c>
      <c r="AP115" t="str">
        <f t="shared" ca="1" si="66"/>
        <v/>
      </c>
      <c r="AQ115" t="str">
        <f t="shared" ca="1" si="67"/>
        <v/>
      </c>
      <c r="AR115" t="str">
        <f t="shared" ca="1" si="68"/>
        <v/>
      </c>
      <c r="AS115" t="str">
        <f t="shared" ca="1" si="69"/>
        <v/>
      </c>
      <c r="AT115" t="str">
        <f t="shared" ca="1" si="70"/>
        <v/>
      </c>
    </row>
    <row r="116" spans="1:46" x14ac:dyDescent="0.3">
      <c r="A116" s="15">
        <v>114</v>
      </c>
      <c r="B116" s="16" t="str">
        <f t="shared" si="72"/>
        <v/>
      </c>
      <c r="C116" s="18" t="str">
        <f>IF(Protokoll!C116="","",Protokoll!C116)</f>
        <v/>
      </c>
      <c r="D116" s="18" t="str">
        <f>IF(Protokoll!D116="","",Protokoll!D116)</f>
        <v/>
      </c>
      <c r="E116" s="18" t="str">
        <f>IF(Protokoll!E116="","",Protokoll!E116)</f>
        <v/>
      </c>
      <c r="F116" s="18" t="str">
        <f>IF(Protokoll!F116="","",Protokoll!F116)</f>
        <v/>
      </c>
      <c r="G116" s="86" t="str">
        <f>IF(Protokoll!G116="","",Protokoll!G116)</f>
        <v/>
      </c>
      <c r="H116" s="18" t="str">
        <f>IF(Protokoll!H116="","",Protokoll!H116)</f>
        <v/>
      </c>
      <c r="I116" s="18" t="str">
        <f>IF(Protokoll!I116="","",Protokoll!I116)</f>
        <v/>
      </c>
      <c r="J116" s="79" t="str">
        <f>IF(Protokoll!J116="","",Protokoll!J116)</f>
        <v/>
      </c>
      <c r="K116" s="18" t="str">
        <f>IF(Protokoll!K116="","",Protokoll!K116)</f>
        <v/>
      </c>
      <c r="L116" s="18" t="str">
        <f>IF(Protokoll!L116="","",Protokoll!L116)</f>
        <v/>
      </c>
      <c r="M116" s="80" t="str">
        <f>IF(Protokoll!M116="","",Protokoll!M116)</f>
        <v/>
      </c>
      <c r="N116" s="18" t="str">
        <f ca="1">IF(Protokoll!N116="","",VLOOKUP(Protokoll!N116,(INDIRECT(CONCATENATE($B116,"!Q2:S22"))),3,1))</f>
        <v/>
      </c>
      <c r="O116" s="18" t="str">
        <f ca="1">IF(Protokoll!O116="","",VLOOKUP(Protokoll!O116,(INDIRECT(CONCATENATE($B116,"!G2:O22"))),9,1))</f>
        <v/>
      </c>
      <c r="P116" s="18" t="str">
        <f ca="1">IF(Protokoll!P116="","",VLOOKUP(Protokoll!P116,(INDIRECT(CONCATENATE($B116,"!H2:O22"))),8,1))</f>
        <v/>
      </c>
      <c r="Q116" s="18" t="str">
        <f ca="1">IF(Protokoll!Q116="","",VLOOKUP(Protokoll!Q116,(INDIRECT(CONCATENATE($B116,"!I2:O22"))),7,1))</f>
        <v/>
      </c>
      <c r="R116" s="18" t="str">
        <f ca="1">IF(Protokoll!R116="","",VLOOKUP(Protokoll!R116,(INDIRECT(CONCATENATE($B116,"!J2:O22"))),6,1))</f>
        <v/>
      </c>
      <c r="S116" s="18" t="str">
        <f ca="1">IF(Protokoll!S116="","",VLOOKUP(Protokoll!S116,(INDIRECT(CONCATENATE($B116,"!K2:O22"))),5,1))</f>
        <v/>
      </c>
      <c r="T116" s="18" t="str">
        <f ca="1">IF(Protokoll!T116="","",VLOOKUP(Protokoll!T116,(INDIRECT(CONCATENATE($B116,"!R2:S22"))),2,1))</f>
        <v/>
      </c>
      <c r="U116" s="18" t="str">
        <f ca="1">IF(Protokoll!U116="","",VLOOKUP(Protokoll!U116,(INDIRECT(CONCATENATE($B116,"!M2:O22"))),3,1))</f>
        <v/>
      </c>
      <c r="V116" s="18" t="str">
        <f ca="1">IF(Protokoll!V116="","",VLOOKUP(Protokoll!V116,(INDIRECT(CONCATENATE($B116,"!N2:O22"))),2,1))</f>
        <v/>
      </c>
      <c r="W116" s="79" t="str">
        <f>IF(Protokoll!W116="","",Protokoll!W116)</f>
        <v/>
      </c>
      <c r="X116" s="81" t="str">
        <f t="shared" ca="1" si="52"/>
        <v/>
      </c>
      <c r="AB116" t="str">
        <f t="shared" ca="1" si="53"/>
        <v/>
      </c>
      <c r="AC116" t="str">
        <f t="shared" ca="1" si="54"/>
        <v/>
      </c>
      <c r="AD116" t="str">
        <f t="shared" ca="1" si="55"/>
        <v/>
      </c>
      <c r="AE116" t="str">
        <f t="shared" ca="1" si="56"/>
        <v/>
      </c>
      <c r="AF116" t="str">
        <f t="shared" ca="1" si="57"/>
        <v/>
      </c>
      <c r="AG116" t="str">
        <f t="shared" ca="1" si="58"/>
        <v/>
      </c>
      <c r="AH116" t="str">
        <f t="shared" ca="1" si="59"/>
        <v/>
      </c>
      <c r="AI116" t="str">
        <f t="shared" ca="1" si="60"/>
        <v/>
      </c>
      <c r="AJ116" t="str">
        <f t="shared" ca="1" si="61"/>
        <v/>
      </c>
      <c r="AL116" t="str">
        <f t="shared" ca="1" si="62"/>
        <v/>
      </c>
      <c r="AM116" t="str">
        <f t="shared" ca="1" si="63"/>
        <v/>
      </c>
      <c r="AN116" t="str">
        <f t="shared" ca="1" si="64"/>
        <v/>
      </c>
      <c r="AO116" t="str">
        <f t="shared" ca="1" si="65"/>
        <v/>
      </c>
      <c r="AP116" t="str">
        <f t="shared" ca="1" si="66"/>
        <v/>
      </c>
      <c r="AQ116" t="str">
        <f t="shared" ca="1" si="67"/>
        <v/>
      </c>
      <c r="AR116" t="str">
        <f t="shared" ca="1" si="68"/>
        <v/>
      </c>
      <c r="AS116" t="str">
        <f t="shared" ca="1" si="69"/>
        <v/>
      </c>
      <c r="AT116" t="str">
        <f t="shared" ca="1" si="70"/>
        <v/>
      </c>
    </row>
    <row r="117" spans="1:46" x14ac:dyDescent="0.3">
      <c r="A117" s="2">
        <v>115</v>
      </c>
      <c r="B117" s="19" t="str">
        <f t="shared" si="72"/>
        <v/>
      </c>
      <c r="C117" s="20" t="str">
        <f>IF(Protokoll!C117="","",Protokoll!C117)</f>
        <v/>
      </c>
      <c r="D117" s="20" t="str">
        <f>IF(Protokoll!D117="","",Protokoll!D117)</f>
        <v/>
      </c>
      <c r="E117" s="20" t="str">
        <f>IF(Protokoll!E117="","",Protokoll!E117)</f>
        <v/>
      </c>
      <c r="F117" s="20" t="str">
        <f>IF(Protokoll!F117="","",Protokoll!F117)</f>
        <v/>
      </c>
      <c r="G117" s="82" t="str">
        <f>IF(Protokoll!G117="","",Protokoll!G117)</f>
        <v/>
      </c>
      <c r="H117" s="20" t="str">
        <f>IF(Protokoll!H117="","",Protokoll!H117)</f>
        <v/>
      </c>
      <c r="I117" s="20" t="str">
        <f>IF(Protokoll!I117="","",Protokoll!I117)</f>
        <v/>
      </c>
      <c r="J117" s="83" t="str">
        <f>IF(Protokoll!J117="","",Protokoll!J117)</f>
        <v/>
      </c>
      <c r="K117" s="20" t="str">
        <f>IF(Protokoll!K117="","",Protokoll!K117)</f>
        <v/>
      </c>
      <c r="L117" s="20" t="str">
        <f>IF(Protokoll!L117="","",Protokoll!L117)</f>
        <v/>
      </c>
      <c r="M117" s="84" t="str">
        <f>IF(Protokoll!M117="","",Protokoll!M117)</f>
        <v/>
      </c>
      <c r="N117" s="20" t="str">
        <f ca="1">IF(Protokoll!N117="","",VLOOKUP(Protokoll!N117,(INDIRECT(CONCATENATE($B117,"!Q2:S22"))),3,1))</f>
        <v/>
      </c>
      <c r="O117" s="20" t="str">
        <f ca="1">IF(Protokoll!O117="","",VLOOKUP(Protokoll!O117,(INDIRECT(CONCATENATE($B117,"!G2:O22"))),9,1))</f>
        <v/>
      </c>
      <c r="P117" s="20" t="str">
        <f ca="1">IF(Protokoll!P117="","",VLOOKUP(Protokoll!P117,(INDIRECT(CONCATENATE($B117,"!H2:O22"))),8,1))</f>
        <v/>
      </c>
      <c r="Q117" s="20" t="str">
        <f ca="1">IF(Protokoll!Q117="","",VLOOKUP(Protokoll!Q117,(INDIRECT(CONCATENATE($B117,"!I2:O22"))),7,1))</f>
        <v/>
      </c>
      <c r="R117" s="20" t="str">
        <f ca="1">IF(Protokoll!R117="","",VLOOKUP(Protokoll!R117,(INDIRECT(CONCATENATE($B117,"!J2:O22"))),6,1))</f>
        <v/>
      </c>
      <c r="S117" s="20" t="str">
        <f ca="1">IF(Protokoll!S117="","",VLOOKUP(Protokoll!S117,(INDIRECT(CONCATENATE($B117,"!K2:O22"))),5,1))</f>
        <v/>
      </c>
      <c r="T117" s="20" t="str">
        <f ca="1">IF(Protokoll!T117="","",VLOOKUP(Protokoll!T117,(INDIRECT(CONCATENATE($B117,"!R2:S22"))),2,1))</f>
        <v/>
      </c>
      <c r="U117" s="20" t="str">
        <f ca="1">IF(Protokoll!U117="","",VLOOKUP(Protokoll!U117,(INDIRECT(CONCATENATE($B117,"!M2:O22"))),3,1))</f>
        <v/>
      </c>
      <c r="V117" s="20" t="str">
        <f ca="1">IF(Protokoll!V117="","",VLOOKUP(Protokoll!V117,(INDIRECT(CONCATENATE($B117,"!N2:O22"))),2,1))</f>
        <v/>
      </c>
      <c r="W117" s="83" t="str">
        <f>IF(Protokoll!W117="","",Protokoll!W117)</f>
        <v/>
      </c>
      <c r="X117" s="85" t="str">
        <f t="shared" ca="1" si="52"/>
        <v/>
      </c>
      <c r="AB117" t="str">
        <f t="shared" ca="1" si="53"/>
        <v/>
      </c>
      <c r="AC117" t="str">
        <f t="shared" ca="1" si="54"/>
        <v/>
      </c>
      <c r="AD117" t="str">
        <f t="shared" ca="1" si="55"/>
        <v/>
      </c>
      <c r="AE117" t="str">
        <f t="shared" ca="1" si="56"/>
        <v/>
      </c>
      <c r="AF117" t="str">
        <f t="shared" ca="1" si="57"/>
        <v/>
      </c>
      <c r="AG117" t="str">
        <f t="shared" ca="1" si="58"/>
        <v/>
      </c>
      <c r="AH117" t="str">
        <f t="shared" ca="1" si="59"/>
        <v/>
      </c>
      <c r="AI117" t="str">
        <f t="shared" ca="1" si="60"/>
        <v/>
      </c>
      <c r="AJ117" t="str">
        <f t="shared" ca="1" si="61"/>
        <v/>
      </c>
      <c r="AL117" t="str">
        <f t="shared" ca="1" si="62"/>
        <v/>
      </c>
      <c r="AM117" t="str">
        <f t="shared" ca="1" si="63"/>
        <v/>
      </c>
      <c r="AN117" t="str">
        <f t="shared" ca="1" si="64"/>
        <v/>
      </c>
      <c r="AO117" t="str">
        <f t="shared" ca="1" si="65"/>
        <v/>
      </c>
      <c r="AP117" t="str">
        <f t="shared" ca="1" si="66"/>
        <v/>
      </c>
      <c r="AQ117" t="str">
        <f t="shared" ca="1" si="67"/>
        <v/>
      </c>
      <c r="AR117" t="str">
        <f t="shared" ca="1" si="68"/>
        <v/>
      </c>
      <c r="AS117" t="str">
        <f t="shared" ca="1" si="69"/>
        <v/>
      </c>
      <c r="AT117" t="str">
        <f t="shared" ca="1" si="70"/>
        <v/>
      </c>
    </row>
    <row r="118" spans="1:46" x14ac:dyDescent="0.3">
      <c r="A118" s="15">
        <v>116</v>
      </c>
      <c r="B118" s="16" t="str">
        <f t="shared" si="72"/>
        <v/>
      </c>
      <c r="C118" s="18" t="str">
        <f>IF(Protokoll!C118="","",Protokoll!C118)</f>
        <v/>
      </c>
      <c r="D118" s="18" t="str">
        <f>IF(Protokoll!D118="","",Protokoll!D118)</f>
        <v/>
      </c>
      <c r="E118" s="18" t="str">
        <f>IF(Protokoll!E118="","",Protokoll!E118)</f>
        <v/>
      </c>
      <c r="F118" s="18" t="str">
        <f>IF(Protokoll!F118="","",Protokoll!F118)</f>
        <v/>
      </c>
      <c r="G118" s="86" t="str">
        <f>IF(Protokoll!G118="","",Protokoll!G118)</f>
        <v/>
      </c>
      <c r="H118" s="18" t="str">
        <f>IF(Protokoll!H118="","",Protokoll!H118)</f>
        <v/>
      </c>
      <c r="I118" s="18" t="str">
        <f>IF(Protokoll!I118="","",Protokoll!I118)</f>
        <v/>
      </c>
      <c r="J118" s="79" t="str">
        <f>IF(Protokoll!J118="","",Protokoll!J118)</f>
        <v/>
      </c>
      <c r="K118" s="18" t="str">
        <f>IF(Protokoll!K118="","",Protokoll!K118)</f>
        <v/>
      </c>
      <c r="L118" s="18" t="str">
        <f>IF(Protokoll!L118="","",Protokoll!L118)</f>
        <v/>
      </c>
      <c r="M118" s="80" t="str">
        <f>IF(Protokoll!M118="","",Protokoll!M118)</f>
        <v/>
      </c>
      <c r="N118" s="18" t="str">
        <f ca="1">IF(Protokoll!N118="","",VLOOKUP(Protokoll!N118,(INDIRECT(CONCATENATE($B118,"!Q2:S22"))),3,1))</f>
        <v/>
      </c>
      <c r="O118" s="18" t="str">
        <f ca="1">IF(Protokoll!O118="","",VLOOKUP(Protokoll!O118,(INDIRECT(CONCATENATE($B118,"!G2:O22"))),9,1))</f>
        <v/>
      </c>
      <c r="P118" s="18" t="str">
        <f ca="1">IF(Protokoll!P118="","",VLOOKUP(Protokoll!P118,(INDIRECT(CONCATENATE($B118,"!H2:O22"))),8,1))</f>
        <v/>
      </c>
      <c r="Q118" s="18" t="str">
        <f ca="1">IF(Protokoll!Q118="","",VLOOKUP(Protokoll!Q118,(INDIRECT(CONCATENATE($B118,"!I2:O22"))),7,1))</f>
        <v/>
      </c>
      <c r="R118" s="18" t="str">
        <f ca="1">IF(Protokoll!R118="","",VLOOKUP(Protokoll!R118,(INDIRECT(CONCATENATE($B118,"!J2:O22"))),6,1))</f>
        <v/>
      </c>
      <c r="S118" s="18" t="str">
        <f ca="1">IF(Protokoll!S118="","",VLOOKUP(Protokoll!S118,(INDIRECT(CONCATENATE($B118,"!K2:O22"))),5,1))</f>
        <v/>
      </c>
      <c r="T118" s="18" t="str">
        <f ca="1">IF(Protokoll!T118="","",VLOOKUP(Protokoll!T118,(INDIRECT(CONCATENATE($B118,"!R2:S22"))),2,1))</f>
        <v/>
      </c>
      <c r="U118" s="18" t="str">
        <f ca="1">IF(Protokoll!U118="","",VLOOKUP(Protokoll!U118,(INDIRECT(CONCATENATE($B118,"!M2:O22"))),3,1))</f>
        <v/>
      </c>
      <c r="V118" s="18" t="str">
        <f ca="1">IF(Protokoll!V118="","",VLOOKUP(Protokoll!V118,(INDIRECT(CONCATENATE($B118,"!N2:O22"))),2,1))</f>
        <v/>
      </c>
      <c r="W118" s="79" t="str">
        <f>IF(Protokoll!W118="","",Protokoll!W118)</f>
        <v/>
      </c>
      <c r="X118" s="81" t="str">
        <f t="shared" ca="1" si="52"/>
        <v/>
      </c>
      <c r="AB118" t="str">
        <f t="shared" ca="1" si="53"/>
        <v/>
      </c>
      <c r="AC118" t="str">
        <f t="shared" ca="1" si="54"/>
        <v/>
      </c>
      <c r="AD118" t="str">
        <f t="shared" ca="1" si="55"/>
        <v/>
      </c>
      <c r="AE118" t="str">
        <f t="shared" ca="1" si="56"/>
        <v/>
      </c>
      <c r="AF118" t="str">
        <f t="shared" ca="1" si="57"/>
        <v/>
      </c>
      <c r="AG118" t="str">
        <f t="shared" ca="1" si="58"/>
        <v/>
      </c>
      <c r="AH118" t="str">
        <f t="shared" ca="1" si="59"/>
        <v/>
      </c>
      <c r="AI118" t="str">
        <f t="shared" ca="1" si="60"/>
        <v/>
      </c>
      <c r="AJ118" t="str">
        <f t="shared" ca="1" si="61"/>
        <v/>
      </c>
      <c r="AL118" t="str">
        <f t="shared" ca="1" si="62"/>
        <v/>
      </c>
      <c r="AM118" t="str">
        <f t="shared" ca="1" si="63"/>
        <v/>
      </c>
      <c r="AN118" t="str">
        <f t="shared" ca="1" si="64"/>
        <v/>
      </c>
      <c r="AO118" t="str">
        <f t="shared" ca="1" si="65"/>
        <v/>
      </c>
      <c r="AP118" t="str">
        <f t="shared" ca="1" si="66"/>
        <v/>
      </c>
      <c r="AQ118" t="str">
        <f t="shared" ca="1" si="67"/>
        <v/>
      </c>
      <c r="AR118" t="str">
        <f t="shared" ca="1" si="68"/>
        <v/>
      </c>
      <c r="AS118" t="str">
        <f t="shared" ca="1" si="69"/>
        <v/>
      </c>
      <c r="AT118" t="str">
        <f t="shared" ca="1" si="70"/>
        <v/>
      </c>
    </row>
    <row r="119" spans="1:46" x14ac:dyDescent="0.3">
      <c r="A119" s="2">
        <v>117</v>
      </c>
      <c r="B119" s="19" t="str">
        <f t="shared" si="72"/>
        <v/>
      </c>
      <c r="C119" s="20" t="str">
        <f>IF(Protokoll!C119="","",Protokoll!C119)</f>
        <v/>
      </c>
      <c r="D119" s="20" t="str">
        <f>IF(Protokoll!D119="","",Protokoll!D119)</f>
        <v/>
      </c>
      <c r="E119" s="20" t="str">
        <f>IF(Protokoll!E119="","",Protokoll!E119)</f>
        <v/>
      </c>
      <c r="F119" s="20" t="str">
        <f>IF(Protokoll!F119="","",Protokoll!F119)</f>
        <v/>
      </c>
      <c r="G119" s="82" t="str">
        <f>IF(Protokoll!G119="","",Protokoll!G119)</f>
        <v/>
      </c>
      <c r="H119" s="20" t="str">
        <f>IF(Protokoll!H119="","",Protokoll!H119)</f>
        <v/>
      </c>
      <c r="I119" s="20" t="str">
        <f>IF(Protokoll!I119="","",Protokoll!I119)</f>
        <v/>
      </c>
      <c r="J119" s="83" t="str">
        <f>IF(Protokoll!J119="","",Protokoll!J119)</f>
        <v/>
      </c>
      <c r="K119" s="20" t="str">
        <f>IF(Protokoll!K119="","",Protokoll!K119)</f>
        <v/>
      </c>
      <c r="L119" s="20" t="str">
        <f>IF(Protokoll!L119="","",Protokoll!L119)</f>
        <v/>
      </c>
      <c r="M119" s="84" t="str">
        <f>IF(Protokoll!M119="","",Protokoll!M119)</f>
        <v/>
      </c>
      <c r="N119" s="20" t="str">
        <f ca="1">IF(Protokoll!N119="","",VLOOKUP(Protokoll!N119,(INDIRECT(CONCATENATE($B119,"!Q2:S22"))),3,1))</f>
        <v/>
      </c>
      <c r="O119" s="20" t="str">
        <f ca="1">IF(Protokoll!O119="","",VLOOKUP(Protokoll!O119,(INDIRECT(CONCATENATE($B119,"!G2:O22"))),9,1))</f>
        <v/>
      </c>
      <c r="P119" s="20" t="str">
        <f ca="1">IF(Protokoll!P119="","",VLOOKUP(Protokoll!P119,(INDIRECT(CONCATENATE($B119,"!H2:O22"))),8,1))</f>
        <v/>
      </c>
      <c r="Q119" s="20" t="str">
        <f ca="1">IF(Protokoll!Q119="","",VLOOKUP(Protokoll!Q119,(INDIRECT(CONCATENATE($B119,"!I2:O22"))),7,1))</f>
        <v/>
      </c>
      <c r="R119" s="20" t="str">
        <f ca="1">IF(Protokoll!R119="","",VLOOKUP(Protokoll!R119,(INDIRECT(CONCATENATE($B119,"!J2:O22"))),6,1))</f>
        <v/>
      </c>
      <c r="S119" s="20" t="str">
        <f ca="1">IF(Protokoll!S119="","",VLOOKUP(Protokoll!S119,(INDIRECT(CONCATENATE($B119,"!K2:O22"))),5,1))</f>
        <v/>
      </c>
      <c r="T119" s="20" t="str">
        <f ca="1">IF(Protokoll!T119="","",VLOOKUP(Protokoll!T119,(INDIRECT(CONCATENATE($B119,"!R2:S22"))),2,1))</f>
        <v/>
      </c>
      <c r="U119" s="20" t="str">
        <f ca="1">IF(Protokoll!U119="","",VLOOKUP(Protokoll!U119,(INDIRECT(CONCATENATE($B119,"!M2:O22"))),3,1))</f>
        <v/>
      </c>
      <c r="V119" s="20" t="str">
        <f ca="1">IF(Protokoll!V119="","",VLOOKUP(Protokoll!V119,(INDIRECT(CONCATENATE($B119,"!N2:O22"))),2,1))</f>
        <v/>
      </c>
      <c r="W119" s="83" t="str">
        <f>IF(Protokoll!W119="","",Protokoll!W119)</f>
        <v/>
      </c>
      <c r="X119" s="85" t="str">
        <f t="shared" ca="1" si="52"/>
        <v/>
      </c>
      <c r="AB119" t="str">
        <f t="shared" ca="1" si="53"/>
        <v/>
      </c>
      <c r="AC119" t="str">
        <f t="shared" ca="1" si="54"/>
        <v/>
      </c>
      <c r="AD119" t="str">
        <f t="shared" ca="1" si="55"/>
        <v/>
      </c>
      <c r="AE119" t="str">
        <f t="shared" ca="1" si="56"/>
        <v/>
      </c>
      <c r="AF119" t="str">
        <f t="shared" ca="1" si="57"/>
        <v/>
      </c>
      <c r="AG119" t="str">
        <f t="shared" ca="1" si="58"/>
        <v/>
      </c>
      <c r="AH119" t="str">
        <f t="shared" ca="1" si="59"/>
        <v/>
      </c>
      <c r="AI119" t="str">
        <f t="shared" ca="1" si="60"/>
        <v/>
      </c>
      <c r="AJ119" t="str">
        <f t="shared" ca="1" si="61"/>
        <v/>
      </c>
      <c r="AL119" t="str">
        <f t="shared" ca="1" si="62"/>
        <v/>
      </c>
      <c r="AM119" t="str">
        <f t="shared" ca="1" si="63"/>
        <v/>
      </c>
      <c r="AN119" t="str">
        <f t="shared" ca="1" si="64"/>
        <v/>
      </c>
      <c r="AO119" t="str">
        <f t="shared" ca="1" si="65"/>
        <v/>
      </c>
      <c r="AP119" t="str">
        <f t="shared" ca="1" si="66"/>
        <v/>
      </c>
      <c r="AQ119" t="str">
        <f t="shared" ca="1" si="67"/>
        <v/>
      </c>
      <c r="AR119" t="str">
        <f t="shared" ca="1" si="68"/>
        <v/>
      </c>
      <c r="AS119" t="str">
        <f t="shared" ca="1" si="69"/>
        <v/>
      </c>
      <c r="AT119" t="str">
        <f t="shared" ca="1" si="70"/>
        <v/>
      </c>
    </row>
    <row r="120" spans="1:46" x14ac:dyDescent="0.3">
      <c r="A120" s="15">
        <v>118</v>
      </c>
      <c r="B120" s="16" t="str">
        <f t="shared" si="72"/>
        <v/>
      </c>
      <c r="C120" s="18" t="str">
        <f>IF(Protokoll!C120="","",Protokoll!C120)</f>
        <v/>
      </c>
      <c r="D120" s="18" t="str">
        <f>IF(Protokoll!D120="","",Protokoll!D120)</f>
        <v/>
      </c>
      <c r="E120" s="18" t="str">
        <f>IF(Protokoll!E120="","",Protokoll!E120)</f>
        <v/>
      </c>
      <c r="F120" s="18" t="str">
        <f>IF(Protokoll!F120="","",Protokoll!F120)</f>
        <v/>
      </c>
      <c r="G120" s="86" t="str">
        <f>IF(Protokoll!G120="","",Protokoll!G120)</f>
        <v/>
      </c>
      <c r="H120" s="18" t="str">
        <f>IF(Protokoll!H120="","",Protokoll!H120)</f>
        <v/>
      </c>
      <c r="I120" s="18" t="str">
        <f>IF(Protokoll!I120="","",Protokoll!I120)</f>
        <v/>
      </c>
      <c r="J120" s="79" t="str">
        <f>IF(Protokoll!J120="","",Protokoll!J120)</f>
        <v/>
      </c>
      <c r="K120" s="18" t="str">
        <f>IF(Protokoll!K120="","",Protokoll!K120)</f>
        <v/>
      </c>
      <c r="L120" s="18" t="str">
        <f>IF(Protokoll!L120="","",Protokoll!L120)</f>
        <v/>
      </c>
      <c r="M120" s="80" t="str">
        <f>IF(Protokoll!M120="","",Protokoll!M120)</f>
        <v/>
      </c>
      <c r="N120" s="18" t="str">
        <f ca="1">IF(Protokoll!N120="","",VLOOKUP(Protokoll!N120,(INDIRECT(CONCATENATE($B120,"!Q2:S22"))),3,1))</f>
        <v/>
      </c>
      <c r="O120" s="18" t="str">
        <f ca="1">IF(Protokoll!O120="","",VLOOKUP(Protokoll!O120,(INDIRECT(CONCATENATE($B120,"!G2:O22"))),9,1))</f>
        <v/>
      </c>
      <c r="P120" s="18" t="str">
        <f ca="1">IF(Protokoll!P120="","",VLOOKUP(Protokoll!P120,(INDIRECT(CONCATENATE($B120,"!H2:O22"))),8,1))</f>
        <v/>
      </c>
      <c r="Q120" s="18" t="str">
        <f ca="1">IF(Protokoll!Q120="","",VLOOKUP(Protokoll!Q120,(INDIRECT(CONCATENATE($B120,"!I2:O22"))),7,1))</f>
        <v/>
      </c>
      <c r="R120" s="18" t="str">
        <f ca="1">IF(Protokoll!R120="","",VLOOKUP(Protokoll!R120,(INDIRECT(CONCATENATE($B120,"!J2:O22"))),6,1))</f>
        <v/>
      </c>
      <c r="S120" s="18" t="str">
        <f ca="1">IF(Protokoll!S120="","",VLOOKUP(Protokoll!S120,(INDIRECT(CONCATENATE($B120,"!K2:O22"))),5,1))</f>
        <v/>
      </c>
      <c r="T120" s="18" t="str">
        <f ca="1">IF(Protokoll!T120="","",VLOOKUP(Protokoll!T120,(INDIRECT(CONCATENATE($B120,"!R2:S22"))),2,1))</f>
        <v/>
      </c>
      <c r="U120" s="18" t="str">
        <f ca="1">IF(Protokoll!U120="","",VLOOKUP(Protokoll!U120,(INDIRECT(CONCATENATE($B120,"!M2:O22"))),3,1))</f>
        <v/>
      </c>
      <c r="V120" s="18" t="str">
        <f ca="1">IF(Protokoll!V120="","",VLOOKUP(Protokoll!V120,(INDIRECT(CONCATENATE($B120,"!N2:O22"))),2,1))</f>
        <v/>
      </c>
      <c r="W120" s="79" t="str">
        <f>IF(Protokoll!W120="","",Protokoll!W120)</f>
        <v/>
      </c>
      <c r="X120" s="81" t="str">
        <f t="shared" ca="1" si="52"/>
        <v/>
      </c>
      <c r="AB120" t="str">
        <f t="shared" ca="1" si="53"/>
        <v/>
      </c>
      <c r="AC120" t="str">
        <f t="shared" ca="1" si="54"/>
        <v/>
      </c>
      <c r="AD120" t="str">
        <f t="shared" ca="1" si="55"/>
        <v/>
      </c>
      <c r="AE120" t="str">
        <f t="shared" ca="1" si="56"/>
        <v/>
      </c>
      <c r="AF120" t="str">
        <f t="shared" ca="1" si="57"/>
        <v/>
      </c>
      <c r="AG120" t="str">
        <f t="shared" ca="1" si="58"/>
        <v/>
      </c>
      <c r="AH120" t="str">
        <f t="shared" ca="1" si="59"/>
        <v/>
      </c>
      <c r="AI120" t="str">
        <f t="shared" ca="1" si="60"/>
        <v/>
      </c>
      <c r="AJ120" t="str">
        <f t="shared" ca="1" si="61"/>
        <v/>
      </c>
      <c r="AL120" t="str">
        <f t="shared" ca="1" si="62"/>
        <v/>
      </c>
      <c r="AM120" t="str">
        <f t="shared" ca="1" si="63"/>
        <v/>
      </c>
      <c r="AN120" t="str">
        <f t="shared" ca="1" si="64"/>
        <v/>
      </c>
      <c r="AO120" t="str">
        <f t="shared" ca="1" si="65"/>
        <v/>
      </c>
      <c r="AP120" t="str">
        <f t="shared" ca="1" si="66"/>
        <v/>
      </c>
      <c r="AQ120" t="str">
        <f t="shared" ca="1" si="67"/>
        <v/>
      </c>
      <c r="AR120" t="str">
        <f t="shared" ca="1" si="68"/>
        <v/>
      </c>
      <c r="AS120" t="str">
        <f t="shared" ca="1" si="69"/>
        <v/>
      </c>
      <c r="AT120" t="str">
        <f t="shared" ca="1" si="70"/>
        <v/>
      </c>
    </row>
    <row r="121" spans="1:46" x14ac:dyDescent="0.3">
      <c r="A121" s="2">
        <v>119</v>
      </c>
      <c r="B121" s="19" t="str">
        <f t="shared" si="72"/>
        <v/>
      </c>
      <c r="C121" s="20" t="str">
        <f>IF(Protokoll!C121="","",Protokoll!C121)</f>
        <v/>
      </c>
      <c r="D121" s="20" t="str">
        <f>IF(Protokoll!D121="","",Protokoll!D121)</f>
        <v/>
      </c>
      <c r="E121" s="20" t="str">
        <f>IF(Protokoll!E121="","",Protokoll!E121)</f>
        <v/>
      </c>
      <c r="F121" s="20" t="str">
        <f>IF(Protokoll!F121="","",Protokoll!F121)</f>
        <v/>
      </c>
      <c r="G121" s="82" t="str">
        <f>IF(Protokoll!G121="","",Protokoll!G121)</f>
        <v/>
      </c>
      <c r="H121" s="20" t="str">
        <f>IF(Protokoll!H121="","",Protokoll!H121)</f>
        <v/>
      </c>
      <c r="I121" s="20" t="str">
        <f>IF(Protokoll!I121="","",Protokoll!I121)</f>
        <v/>
      </c>
      <c r="J121" s="83" t="str">
        <f>IF(Protokoll!J121="","",Protokoll!J121)</f>
        <v/>
      </c>
      <c r="K121" s="20" t="str">
        <f>IF(Protokoll!K121="","",Protokoll!K121)</f>
        <v/>
      </c>
      <c r="L121" s="20" t="str">
        <f>IF(Protokoll!L121="","",Protokoll!L121)</f>
        <v/>
      </c>
      <c r="M121" s="84" t="str">
        <f>IF(Protokoll!M121="","",Protokoll!M121)</f>
        <v/>
      </c>
      <c r="N121" s="20" t="str">
        <f ca="1">IF(Protokoll!N121="","",VLOOKUP(Protokoll!N121,(INDIRECT(CONCATENATE($B121,"!Q2:S22"))),3,1))</f>
        <v/>
      </c>
      <c r="O121" s="20" t="str">
        <f ca="1">IF(Protokoll!O121="","",VLOOKUP(Protokoll!O121,(INDIRECT(CONCATENATE($B121,"!G2:O22"))),9,1))</f>
        <v/>
      </c>
      <c r="P121" s="20" t="str">
        <f ca="1">IF(Protokoll!P121="","",VLOOKUP(Protokoll!P121,(INDIRECT(CONCATENATE($B121,"!H2:O22"))),8,1))</f>
        <v/>
      </c>
      <c r="Q121" s="20" t="str">
        <f ca="1">IF(Protokoll!Q121="","",VLOOKUP(Protokoll!Q121,(INDIRECT(CONCATENATE($B121,"!I2:O22"))),7,1))</f>
        <v/>
      </c>
      <c r="R121" s="20" t="str">
        <f ca="1">IF(Protokoll!R121="","",VLOOKUP(Protokoll!R121,(INDIRECT(CONCATENATE($B121,"!J2:O22"))),6,1))</f>
        <v/>
      </c>
      <c r="S121" s="20" t="str">
        <f ca="1">IF(Protokoll!S121="","",VLOOKUP(Protokoll!S121,(INDIRECT(CONCATENATE($B121,"!K2:O22"))),5,1))</f>
        <v/>
      </c>
      <c r="T121" s="20" t="str">
        <f ca="1">IF(Protokoll!T121="","",VLOOKUP(Protokoll!T121,(INDIRECT(CONCATENATE($B121,"!R2:S22"))),2,1))</f>
        <v/>
      </c>
      <c r="U121" s="20" t="str">
        <f ca="1">IF(Protokoll!U121="","",VLOOKUP(Protokoll!U121,(INDIRECT(CONCATENATE($B121,"!M2:O22"))),3,1))</f>
        <v/>
      </c>
      <c r="V121" s="20" t="str">
        <f ca="1">IF(Protokoll!V121="","",VLOOKUP(Protokoll!V121,(INDIRECT(CONCATENATE($B121,"!N2:O22"))),2,1))</f>
        <v/>
      </c>
      <c r="W121" s="83" t="str">
        <f>IF(Protokoll!W121="","",Protokoll!W121)</f>
        <v/>
      </c>
      <c r="X121" s="85" t="str">
        <f t="shared" ca="1" si="52"/>
        <v/>
      </c>
      <c r="AB121" t="str">
        <f t="shared" ca="1" si="53"/>
        <v/>
      </c>
      <c r="AC121" t="str">
        <f t="shared" ca="1" si="54"/>
        <v/>
      </c>
      <c r="AD121" t="str">
        <f t="shared" ca="1" si="55"/>
        <v/>
      </c>
      <c r="AE121" t="str">
        <f t="shared" ca="1" si="56"/>
        <v/>
      </c>
      <c r="AF121" t="str">
        <f t="shared" ca="1" si="57"/>
        <v/>
      </c>
      <c r="AG121" t="str">
        <f t="shared" ca="1" si="58"/>
        <v/>
      </c>
      <c r="AH121" t="str">
        <f t="shared" ca="1" si="59"/>
        <v/>
      </c>
      <c r="AI121" t="str">
        <f t="shared" ca="1" si="60"/>
        <v/>
      </c>
      <c r="AJ121" t="str">
        <f t="shared" ca="1" si="61"/>
        <v/>
      </c>
      <c r="AL121" t="str">
        <f t="shared" ca="1" si="62"/>
        <v/>
      </c>
      <c r="AM121" t="str">
        <f t="shared" ca="1" si="63"/>
        <v/>
      </c>
      <c r="AN121" t="str">
        <f t="shared" ca="1" si="64"/>
        <v/>
      </c>
      <c r="AO121" t="str">
        <f t="shared" ca="1" si="65"/>
        <v/>
      </c>
      <c r="AP121" t="str">
        <f t="shared" ca="1" si="66"/>
        <v/>
      </c>
      <c r="AQ121" t="str">
        <f t="shared" ca="1" si="67"/>
        <v/>
      </c>
      <c r="AR121" t="str">
        <f t="shared" ca="1" si="68"/>
        <v/>
      </c>
      <c r="AS121" t="str">
        <f t="shared" ca="1" si="69"/>
        <v/>
      </c>
      <c r="AT121" t="str">
        <f t="shared" ca="1" si="70"/>
        <v/>
      </c>
    </row>
    <row r="122" spans="1:46" x14ac:dyDescent="0.3">
      <c r="A122" s="15">
        <v>120</v>
      </c>
      <c r="B122" s="16" t="str">
        <f t="shared" si="72"/>
        <v/>
      </c>
      <c r="C122" s="18" t="str">
        <f>IF(Protokoll!C122="","",Protokoll!C122)</f>
        <v/>
      </c>
      <c r="D122" s="18" t="str">
        <f>IF(Protokoll!D122="","",Protokoll!D122)</f>
        <v/>
      </c>
      <c r="E122" s="18" t="str">
        <f>IF(Protokoll!E122="","",Protokoll!E122)</f>
        <v/>
      </c>
      <c r="F122" s="18" t="str">
        <f>IF(Protokoll!F122="","",Protokoll!F122)</f>
        <v/>
      </c>
      <c r="G122" s="86" t="str">
        <f>IF(Protokoll!G122="","",Protokoll!G122)</f>
        <v/>
      </c>
      <c r="H122" s="18" t="str">
        <f>IF(Protokoll!H122="","",Protokoll!H122)</f>
        <v/>
      </c>
      <c r="I122" s="18" t="str">
        <f>IF(Protokoll!I122="","",Protokoll!I122)</f>
        <v/>
      </c>
      <c r="J122" s="79" t="str">
        <f>IF(Protokoll!J122="","",Protokoll!J122)</f>
        <v/>
      </c>
      <c r="K122" s="18" t="str">
        <f>IF(Protokoll!K122="","",Protokoll!K122)</f>
        <v/>
      </c>
      <c r="L122" s="18" t="str">
        <f>IF(Protokoll!L122="","",Protokoll!L122)</f>
        <v/>
      </c>
      <c r="M122" s="80" t="str">
        <f>IF(Protokoll!M122="","",Protokoll!M122)</f>
        <v/>
      </c>
      <c r="N122" s="18" t="str">
        <f ca="1">IF(Protokoll!N122="","",VLOOKUP(Protokoll!N122,(INDIRECT(CONCATENATE($B122,"!Q2:S22"))),3,1))</f>
        <v/>
      </c>
      <c r="O122" s="18" t="str">
        <f ca="1">IF(Protokoll!O122="","",VLOOKUP(Protokoll!O122,(INDIRECT(CONCATENATE($B122,"!G2:O22"))),9,1))</f>
        <v/>
      </c>
      <c r="P122" s="18" t="str">
        <f ca="1">IF(Protokoll!P122="","",VLOOKUP(Protokoll!P122,(INDIRECT(CONCATENATE($B122,"!H2:O22"))),8,1))</f>
        <v/>
      </c>
      <c r="Q122" s="18" t="str">
        <f ca="1">IF(Protokoll!Q122="","",VLOOKUP(Protokoll!Q122,(INDIRECT(CONCATENATE($B122,"!I2:O22"))),7,1))</f>
        <v/>
      </c>
      <c r="R122" s="18" t="str">
        <f ca="1">IF(Protokoll!R122="","",VLOOKUP(Protokoll!R122,(INDIRECT(CONCATENATE($B122,"!J2:O22"))),6,1))</f>
        <v/>
      </c>
      <c r="S122" s="18" t="str">
        <f ca="1">IF(Protokoll!S122="","",VLOOKUP(Protokoll!S122,(INDIRECT(CONCATENATE($B122,"!K2:O22"))),5,1))</f>
        <v/>
      </c>
      <c r="T122" s="18" t="str">
        <f ca="1">IF(Protokoll!T122="","",VLOOKUP(Protokoll!T122,(INDIRECT(CONCATENATE($B122,"!R2:S22"))),2,1))</f>
        <v/>
      </c>
      <c r="U122" s="18" t="str">
        <f ca="1">IF(Protokoll!U122="","",VLOOKUP(Protokoll!U122,(INDIRECT(CONCATENATE($B122,"!M2:O22"))),3,1))</f>
        <v/>
      </c>
      <c r="V122" s="18" t="str">
        <f ca="1">IF(Protokoll!V122="","",VLOOKUP(Protokoll!V122,(INDIRECT(CONCATENATE($B122,"!N2:O22"))),2,1))</f>
        <v/>
      </c>
      <c r="W122" s="79" t="str">
        <f>IF(Protokoll!W122="","",Protokoll!W122)</f>
        <v/>
      </c>
      <c r="X122" s="81" t="str">
        <f t="shared" ca="1" si="52"/>
        <v/>
      </c>
      <c r="AB122" t="str">
        <f t="shared" ca="1" si="53"/>
        <v/>
      </c>
      <c r="AC122" t="str">
        <f t="shared" ca="1" si="54"/>
        <v/>
      </c>
      <c r="AD122" t="str">
        <f t="shared" ca="1" si="55"/>
        <v/>
      </c>
      <c r="AE122" t="str">
        <f t="shared" ca="1" si="56"/>
        <v/>
      </c>
      <c r="AF122" t="str">
        <f t="shared" ca="1" si="57"/>
        <v/>
      </c>
      <c r="AG122" t="str">
        <f t="shared" ca="1" si="58"/>
        <v/>
      </c>
      <c r="AH122" t="str">
        <f t="shared" ca="1" si="59"/>
        <v/>
      </c>
      <c r="AI122" t="str">
        <f t="shared" ca="1" si="60"/>
        <v/>
      </c>
      <c r="AJ122" t="str">
        <f t="shared" ca="1" si="61"/>
        <v/>
      </c>
      <c r="AL122" t="str">
        <f t="shared" ca="1" si="62"/>
        <v/>
      </c>
      <c r="AM122" t="str">
        <f t="shared" ca="1" si="63"/>
        <v/>
      </c>
      <c r="AN122" t="str">
        <f t="shared" ca="1" si="64"/>
        <v/>
      </c>
      <c r="AO122" t="str">
        <f t="shared" ca="1" si="65"/>
        <v/>
      </c>
      <c r="AP122" t="str">
        <f t="shared" ca="1" si="66"/>
        <v/>
      </c>
      <c r="AQ122" t="str">
        <f t="shared" ca="1" si="67"/>
        <v/>
      </c>
      <c r="AR122" t="str">
        <f t="shared" ca="1" si="68"/>
        <v/>
      </c>
      <c r="AS122" t="str">
        <f t="shared" ca="1" si="69"/>
        <v/>
      </c>
      <c r="AT122" t="str">
        <f t="shared" ca="1" si="70"/>
        <v/>
      </c>
    </row>
    <row r="123" spans="1:46" x14ac:dyDescent="0.3">
      <c r="A123" s="2">
        <v>121</v>
      </c>
      <c r="B123" s="19" t="str">
        <f t="shared" si="72"/>
        <v/>
      </c>
      <c r="C123" s="20" t="str">
        <f>IF(Protokoll!C123="","",Protokoll!C123)</f>
        <v/>
      </c>
      <c r="D123" s="20" t="str">
        <f>IF(Protokoll!D123="","",Protokoll!D123)</f>
        <v/>
      </c>
      <c r="E123" s="20" t="str">
        <f>IF(Protokoll!E123="","",Protokoll!E123)</f>
        <v/>
      </c>
      <c r="F123" s="20" t="str">
        <f>IF(Protokoll!F123="","",Protokoll!F123)</f>
        <v/>
      </c>
      <c r="G123" s="82" t="str">
        <f>IF(Protokoll!G123="","",Protokoll!G123)</f>
        <v/>
      </c>
      <c r="H123" s="20" t="str">
        <f>IF(Protokoll!H123="","",Protokoll!H123)</f>
        <v/>
      </c>
      <c r="I123" s="20" t="str">
        <f>IF(Protokoll!I123="","",Protokoll!I123)</f>
        <v/>
      </c>
      <c r="J123" s="83" t="str">
        <f>IF(Protokoll!J123="","",Protokoll!J123)</f>
        <v/>
      </c>
      <c r="K123" s="20" t="str">
        <f>IF(Protokoll!K123="","",Protokoll!K123)</f>
        <v/>
      </c>
      <c r="L123" s="20" t="str">
        <f>IF(Protokoll!L123="","",Protokoll!L123)</f>
        <v/>
      </c>
      <c r="M123" s="84" t="str">
        <f>IF(Protokoll!M123="","",Protokoll!M123)</f>
        <v/>
      </c>
      <c r="N123" s="20" t="str">
        <f ca="1">IF(Protokoll!N123="","",VLOOKUP(Protokoll!N123,(INDIRECT(CONCATENATE($B123,"!Q2:S22"))),3,1))</f>
        <v/>
      </c>
      <c r="O123" s="20" t="str">
        <f ca="1">IF(Protokoll!O123="","",VLOOKUP(Protokoll!O123,(INDIRECT(CONCATENATE($B123,"!G2:O22"))),9,1))</f>
        <v/>
      </c>
      <c r="P123" s="20" t="str">
        <f ca="1">IF(Protokoll!P123="","",VLOOKUP(Protokoll!P123,(INDIRECT(CONCATENATE($B123,"!H2:O22"))),8,1))</f>
        <v/>
      </c>
      <c r="Q123" s="20" t="str">
        <f ca="1">IF(Protokoll!Q123="","",VLOOKUP(Protokoll!Q123,(INDIRECT(CONCATENATE($B123,"!I2:O22"))),7,1))</f>
        <v/>
      </c>
      <c r="R123" s="20" t="str">
        <f ca="1">IF(Protokoll!R123="","",VLOOKUP(Protokoll!R123,(INDIRECT(CONCATENATE($B123,"!J2:O22"))),6,1))</f>
        <v/>
      </c>
      <c r="S123" s="20" t="str">
        <f ca="1">IF(Protokoll!S123="","",VLOOKUP(Protokoll!S123,(INDIRECT(CONCATENATE($B123,"!K2:O22"))),5,1))</f>
        <v/>
      </c>
      <c r="T123" s="20" t="str">
        <f ca="1">IF(Protokoll!T123="","",VLOOKUP(Protokoll!T123,(INDIRECT(CONCATENATE($B123,"!R2:S22"))),2,1))</f>
        <v/>
      </c>
      <c r="U123" s="20" t="str">
        <f ca="1">IF(Protokoll!U123="","",VLOOKUP(Protokoll!U123,(INDIRECT(CONCATENATE($B123,"!M2:O22"))),3,1))</f>
        <v/>
      </c>
      <c r="V123" s="20" t="str">
        <f ca="1">IF(Protokoll!V123="","",VLOOKUP(Protokoll!V123,(INDIRECT(CONCATENATE($B123,"!N2:O22"))),2,1))</f>
        <v/>
      </c>
      <c r="W123" s="83" t="str">
        <f>IF(Protokoll!W123="","",Protokoll!W123)</f>
        <v/>
      </c>
      <c r="X123" s="85" t="str">
        <f t="shared" ca="1" si="52"/>
        <v/>
      </c>
      <c r="AB123" t="str">
        <f t="shared" ca="1" si="53"/>
        <v/>
      </c>
      <c r="AC123" t="str">
        <f t="shared" ca="1" si="54"/>
        <v/>
      </c>
      <c r="AD123" t="str">
        <f t="shared" ca="1" si="55"/>
        <v/>
      </c>
      <c r="AE123" t="str">
        <f t="shared" ca="1" si="56"/>
        <v/>
      </c>
      <c r="AF123" t="str">
        <f t="shared" ca="1" si="57"/>
        <v/>
      </c>
      <c r="AG123" t="str">
        <f t="shared" ca="1" si="58"/>
        <v/>
      </c>
      <c r="AH123" t="str">
        <f t="shared" ca="1" si="59"/>
        <v/>
      </c>
      <c r="AI123" t="str">
        <f t="shared" ca="1" si="60"/>
        <v/>
      </c>
      <c r="AJ123" t="str">
        <f t="shared" ca="1" si="61"/>
        <v/>
      </c>
      <c r="AL123" t="str">
        <f t="shared" ca="1" si="62"/>
        <v/>
      </c>
      <c r="AM123" t="str">
        <f t="shared" ca="1" si="63"/>
        <v/>
      </c>
      <c r="AN123" t="str">
        <f t="shared" ca="1" si="64"/>
        <v/>
      </c>
      <c r="AO123" t="str">
        <f t="shared" ca="1" si="65"/>
        <v/>
      </c>
      <c r="AP123" t="str">
        <f t="shared" ca="1" si="66"/>
        <v/>
      </c>
      <c r="AQ123" t="str">
        <f t="shared" ca="1" si="67"/>
        <v/>
      </c>
      <c r="AR123" t="str">
        <f t="shared" ca="1" si="68"/>
        <v/>
      </c>
      <c r="AS123" t="str">
        <f t="shared" ca="1" si="69"/>
        <v/>
      </c>
      <c r="AT123" t="str">
        <f t="shared" ca="1" si="70"/>
        <v/>
      </c>
    </row>
    <row r="124" spans="1:46" x14ac:dyDescent="0.3">
      <c r="A124" s="15">
        <v>122</v>
      </c>
      <c r="B124" s="16" t="str">
        <f t="shared" si="72"/>
        <v/>
      </c>
      <c r="C124" s="18" t="str">
        <f>IF(Protokoll!C124="","",Protokoll!C124)</f>
        <v/>
      </c>
      <c r="D124" s="18" t="str">
        <f>IF(Protokoll!D124="","",Protokoll!D124)</f>
        <v/>
      </c>
      <c r="E124" s="18" t="str">
        <f>IF(Protokoll!E124="","",Protokoll!E124)</f>
        <v/>
      </c>
      <c r="F124" s="18" t="str">
        <f>IF(Protokoll!F124="","",Protokoll!F124)</f>
        <v/>
      </c>
      <c r="G124" s="86" t="str">
        <f>IF(Protokoll!G124="","",Protokoll!G124)</f>
        <v/>
      </c>
      <c r="H124" s="18" t="str">
        <f>IF(Protokoll!H124="","",Protokoll!H124)</f>
        <v/>
      </c>
      <c r="I124" s="18" t="str">
        <f>IF(Protokoll!I124="","",Protokoll!I124)</f>
        <v/>
      </c>
      <c r="J124" s="79" t="str">
        <f>IF(Protokoll!J124="","",Protokoll!J124)</f>
        <v/>
      </c>
      <c r="K124" s="18" t="str">
        <f>IF(Protokoll!K124="","",Protokoll!K124)</f>
        <v/>
      </c>
      <c r="L124" s="18" t="str">
        <f>IF(Protokoll!L124="","",Protokoll!L124)</f>
        <v/>
      </c>
      <c r="M124" s="80" t="str">
        <f>IF(Protokoll!M124="","",Protokoll!M124)</f>
        <v/>
      </c>
      <c r="N124" s="18" t="str">
        <f ca="1">IF(Protokoll!N124="","",VLOOKUP(Protokoll!N124,(INDIRECT(CONCATENATE($B124,"!Q2:S22"))),3,1))</f>
        <v/>
      </c>
      <c r="O124" s="18" t="str">
        <f ca="1">IF(Protokoll!O124="","",VLOOKUP(Protokoll!O124,(INDIRECT(CONCATENATE($B124,"!G2:O22"))),9,1))</f>
        <v/>
      </c>
      <c r="P124" s="18" t="str">
        <f ca="1">IF(Protokoll!P124="","",VLOOKUP(Protokoll!P124,(INDIRECT(CONCATENATE($B124,"!H2:O22"))),8,1))</f>
        <v/>
      </c>
      <c r="Q124" s="18" t="str">
        <f ca="1">IF(Protokoll!Q124="","",VLOOKUP(Protokoll!Q124,(INDIRECT(CONCATENATE($B124,"!I2:O22"))),7,1))</f>
        <v/>
      </c>
      <c r="R124" s="18" t="str">
        <f ca="1">IF(Protokoll!R124="","",VLOOKUP(Protokoll!R124,(INDIRECT(CONCATENATE($B124,"!J2:O22"))),6,1))</f>
        <v/>
      </c>
      <c r="S124" s="18" t="str">
        <f ca="1">IF(Protokoll!S124="","",VLOOKUP(Protokoll!S124,(INDIRECT(CONCATENATE($B124,"!K2:O22"))),5,1))</f>
        <v/>
      </c>
      <c r="T124" s="18" t="str">
        <f ca="1">IF(Protokoll!T124="","",VLOOKUP(Protokoll!T124,(INDIRECT(CONCATENATE($B124,"!R2:S22"))),2,1))</f>
        <v/>
      </c>
      <c r="U124" s="18" t="str">
        <f ca="1">IF(Protokoll!U124="","",VLOOKUP(Protokoll!U124,(INDIRECT(CONCATENATE($B124,"!M2:O22"))),3,1))</f>
        <v/>
      </c>
      <c r="V124" s="18" t="str">
        <f ca="1">IF(Protokoll!V124="","",VLOOKUP(Protokoll!V124,(INDIRECT(CONCATENATE($B124,"!N2:O22"))),2,1))</f>
        <v/>
      </c>
      <c r="W124" s="79" t="str">
        <f>IF(Protokoll!W124="","",Protokoll!W124)</f>
        <v/>
      </c>
      <c r="X124" s="81" t="str">
        <f t="shared" ca="1" si="52"/>
        <v/>
      </c>
      <c r="AB124" t="str">
        <f t="shared" ca="1" si="53"/>
        <v/>
      </c>
      <c r="AC124" t="str">
        <f t="shared" ca="1" si="54"/>
        <v/>
      </c>
      <c r="AD124" t="str">
        <f t="shared" ca="1" si="55"/>
        <v/>
      </c>
      <c r="AE124" t="str">
        <f t="shared" ca="1" si="56"/>
        <v/>
      </c>
      <c r="AF124" t="str">
        <f t="shared" ca="1" si="57"/>
        <v/>
      </c>
      <c r="AG124" t="str">
        <f t="shared" ca="1" si="58"/>
        <v/>
      </c>
      <c r="AH124" t="str">
        <f t="shared" ca="1" si="59"/>
        <v/>
      </c>
      <c r="AI124" t="str">
        <f t="shared" ca="1" si="60"/>
        <v/>
      </c>
      <c r="AJ124" t="str">
        <f t="shared" ca="1" si="61"/>
        <v/>
      </c>
      <c r="AL124" t="str">
        <f t="shared" ca="1" si="62"/>
        <v/>
      </c>
      <c r="AM124" t="str">
        <f t="shared" ca="1" si="63"/>
        <v/>
      </c>
      <c r="AN124" t="str">
        <f t="shared" ca="1" si="64"/>
        <v/>
      </c>
      <c r="AO124" t="str">
        <f t="shared" ca="1" si="65"/>
        <v/>
      </c>
      <c r="AP124" t="str">
        <f t="shared" ca="1" si="66"/>
        <v/>
      </c>
      <c r="AQ124" t="str">
        <f t="shared" ca="1" si="67"/>
        <v/>
      </c>
      <c r="AR124" t="str">
        <f t="shared" ca="1" si="68"/>
        <v/>
      </c>
      <c r="AS124" t="str">
        <f t="shared" ca="1" si="69"/>
        <v/>
      </c>
      <c r="AT124" t="str">
        <f t="shared" ca="1" si="70"/>
        <v/>
      </c>
    </row>
    <row r="125" spans="1:46" x14ac:dyDescent="0.3">
      <c r="A125" s="2">
        <v>123</v>
      </c>
      <c r="B125" s="19" t="str">
        <f t="shared" si="72"/>
        <v/>
      </c>
      <c r="C125" s="20" t="str">
        <f>IF(Protokoll!C125="","",Protokoll!C125)</f>
        <v/>
      </c>
      <c r="D125" s="20" t="str">
        <f>IF(Protokoll!D125="","",Protokoll!D125)</f>
        <v/>
      </c>
      <c r="E125" s="20" t="str">
        <f>IF(Protokoll!E125="","",Protokoll!E125)</f>
        <v/>
      </c>
      <c r="F125" s="20" t="str">
        <f>IF(Protokoll!F125="","",Protokoll!F125)</f>
        <v/>
      </c>
      <c r="G125" s="82" t="str">
        <f>IF(Protokoll!G125="","",Protokoll!G125)</f>
        <v/>
      </c>
      <c r="H125" s="20" t="str">
        <f>IF(Protokoll!H125="","",Protokoll!H125)</f>
        <v/>
      </c>
      <c r="I125" s="20" t="str">
        <f>IF(Protokoll!I125="","",Protokoll!I125)</f>
        <v/>
      </c>
      <c r="J125" s="83" t="str">
        <f>IF(Protokoll!J125="","",Protokoll!J125)</f>
        <v/>
      </c>
      <c r="K125" s="20" t="str">
        <f>IF(Protokoll!K125="","",Protokoll!K125)</f>
        <v/>
      </c>
      <c r="L125" s="20" t="str">
        <f>IF(Protokoll!L125="","",Protokoll!L125)</f>
        <v/>
      </c>
      <c r="M125" s="84" t="str">
        <f>IF(Protokoll!M125="","",Protokoll!M125)</f>
        <v/>
      </c>
      <c r="N125" s="20" t="str">
        <f ca="1">IF(Protokoll!N125="","",VLOOKUP(Protokoll!N125,(INDIRECT(CONCATENATE($B125,"!Q2:S22"))),3,1))</f>
        <v/>
      </c>
      <c r="O125" s="20" t="str">
        <f ca="1">IF(Protokoll!O125="","",VLOOKUP(Protokoll!O125,(INDIRECT(CONCATENATE($B125,"!G2:O22"))),9,1))</f>
        <v/>
      </c>
      <c r="P125" s="20" t="str">
        <f ca="1">IF(Protokoll!P125="","",VLOOKUP(Protokoll!P125,(INDIRECT(CONCATENATE($B125,"!H2:O22"))),8,1))</f>
        <v/>
      </c>
      <c r="Q125" s="20" t="str">
        <f ca="1">IF(Protokoll!Q125="","",VLOOKUP(Protokoll!Q125,(INDIRECT(CONCATENATE($B125,"!I2:O22"))),7,1))</f>
        <v/>
      </c>
      <c r="R125" s="20" t="str">
        <f ca="1">IF(Protokoll!R125="","",VLOOKUP(Protokoll!R125,(INDIRECT(CONCATENATE($B125,"!J2:O22"))),6,1))</f>
        <v/>
      </c>
      <c r="S125" s="20" t="str">
        <f ca="1">IF(Protokoll!S125="","",VLOOKUP(Protokoll!S125,(INDIRECT(CONCATENATE($B125,"!K2:O22"))),5,1))</f>
        <v/>
      </c>
      <c r="T125" s="20" t="str">
        <f ca="1">IF(Protokoll!T125="","",VLOOKUP(Protokoll!T125,(INDIRECT(CONCATENATE($B125,"!R2:S22"))),2,1))</f>
        <v/>
      </c>
      <c r="U125" s="20" t="str">
        <f ca="1">IF(Protokoll!U125="","",VLOOKUP(Protokoll!U125,(INDIRECT(CONCATENATE($B125,"!M2:O22"))),3,1))</f>
        <v/>
      </c>
      <c r="V125" s="20" t="str">
        <f ca="1">IF(Protokoll!V125="","",VLOOKUP(Protokoll!V125,(INDIRECT(CONCATENATE($B125,"!N2:O22"))),2,1))</f>
        <v/>
      </c>
      <c r="W125" s="83" t="str">
        <f>IF(Protokoll!W125="","",Protokoll!W125)</f>
        <v/>
      </c>
      <c r="X125" s="85" t="str">
        <f t="shared" ca="1" si="52"/>
        <v/>
      </c>
      <c r="AB125" t="str">
        <f t="shared" ca="1" si="53"/>
        <v/>
      </c>
      <c r="AC125" t="str">
        <f t="shared" ca="1" si="54"/>
        <v/>
      </c>
      <c r="AD125" t="str">
        <f t="shared" ca="1" si="55"/>
        <v/>
      </c>
      <c r="AE125" t="str">
        <f t="shared" ca="1" si="56"/>
        <v/>
      </c>
      <c r="AF125" t="str">
        <f t="shared" ca="1" si="57"/>
        <v/>
      </c>
      <c r="AG125" t="str">
        <f t="shared" ca="1" si="58"/>
        <v/>
      </c>
      <c r="AH125" t="str">
        <f t="shared" ca="1" si="59"/>
        <v/>
      </c>
      <c r="AI125" t="str">
        <f t="shared" ca="1" si="60"/>
        <v/>
      </c>
      <c r="AJ125" t="str">
        <f t="shared" ca="1" si="61"/>
        <v/>
      </c>
      <c r="AL125" t="str">
        <f t="shared" ca="1" si="62"/>
        <v/>
      </c>
      <c r="AM125" t="str">
        <f t="shared" ca="1" si="63"/>
        <v/>
      </c>
      <c r="AN125" t="str">
        <f t="shared" ca="1" si="64"/>
        <v/>
      </c>
      <c r="AO125" t="str">
        <f t="shared" ca="1" si="65"/>
        <v/>
      </c>
      <c r="AP125" t="str">
        <f t="shared" ca="1" si="66"/>
        <v/>
      </c>
      <c r="AQ125" t="str">
        <f t="shared" ca="1" si="67"/>
        <v/>
      </c>
      <c r="AR125" t="str">
        <f t="shared" ca="1" si="68"/>
        <v/>
      </c>
      <c r="AS125" t="str">
        <f t="shared" ca="1" si="69"/>
        <v/>
      </c>
      <c r="AT125" t="str">
        <f t="shared" ca="1" si="70"/>
        <v/>
      </c>
    </row>
    <row r="126" spans="1:46" x14ac:dyDescent="0.3">
      <c r="A126" s="15">
        <v>124</v>
      </c>
      <c r="B126" s="16" t="str">
        <f t="shared" si="72"/>
        <v/>
      </c>
      <c r="C126" s="18" t="str">
        <f>IF(Protokoll!C126="","",Protokoll!C126)</f>
        <v/>
      </c>
      <c r="D126" s="18" t="str">
        <f>IF(Protokoll!D126="","",Protokoll!D126)</f>
        <v/>
      </c>
      <c r="E126" s="18" t="str">
        <f>IF(Protokoll!E126="","",Protokoll!E126)</f>
        <v/>
      </c>
      <c r="F126" s="18" t="str">
        <f>IF(Protokoll!F126="","",Protokoll!F126)</f>
        <v/>
      </c>
      <c r="G126" s="86" t="str">
        <f>IF(Protokoll!G126="","",Protokoll!G126)</f>
        <v/>
      </c>
      <c r="H126" s="18" t="str">
        <f>IF(Protokoll!H126="","",Protokoll!H126)</f>
        <v/>
      </c>
      <c r="I126" s="18" t="str">
        <f>IF(Protokoll!I126="","",Protokoll!I126)</f>
        <v/>
      </c>
      <c r="J126" s="79" t="str">
        <f>IF(Protokoll!J126="","",Protokoll!J126)</f>
        <v/>
      </c>
      <c r="K126" s="18" t="str">
        <f>IF(Protokoll!K126="","",Protokoll!K126)</f>
        <v/>
      </c>
      <c r="L126" s="18" t="str">
        <f>IF(Protokoll!L126="","",Protokoll!L126)</f>
        <v/>
      </c>
      <c r="M126" s="80" t="str">
        <f>IF(Protokoll!M126="","",Protokoll!M126)</f>
        <v/>
      </c>
      <c r="N126" s="18" t="str">
        <f ca="1">IF(Protokoll!N126="","",VLOOKUP(Protokoll!N126,(INDIRECT(CONCATENATE($B126,"!Q2:S22"))),3,1))</f>
        <v/>
      </c>
      <c r="O126" s="18" t="str">
        <f ca="1">IF(Protokoll!O126="","",VLOOKUP(Protokoll!O126,(INDIRECT(CONCATENATE($B126,"!G2:O22"))),9,1))</f>
        <v/>
      </c>
      <c r="P126" s="18" t="str">
        <f ca="1">IF(Protokoll!P126="","",VLOOKUP(Protokoll!P126,(INDIRECT(CONCATENATE($B126,"!H2:O22"))),8,1))</f>
        <v/>
      </c>
      <c r="Q126" s="18" t="str">
        <f ca="1">IF(Protokoll!Q126="","",VLOOKUP(Protokoll!Q126,(INDIRECT(CONCATENATE($B126,"!I2:O22"))),7,1))</f>
        <v/>
      </c>
      <c r="R126" s="18" t="str">
        <f ca="1">IF(Protokoll!R126="","",VLOOKUP(Protokoll!R126,(INDIRECT(CONCATENATE($B126,"!J2:O22"))),6,1))</f>
        <v/>
      </c>
      <c r="S126" s="18" t="str">
        <f ca="1">IF(Protokoll!S126="","",VLOOKUP(Protokoll!S126,(INDIRECT(CONCATENATE($B126,"!K2:O22"))),5,1))</f>
        <v/>
      </c>
      <c r="T126" s="18" t="str">
        <f ca="1">IF(Protokoll!T126="","",VLOOKUP(Protokoll!T126,(INDIRECT(CONCATENATE($B126,"!R2:S22"))),2,1))</f>
        <v/>
      </c>
      <c r="U126" s="18" t="str">
        <f ca="1">IF(Protokoll!U126="","",VLOOKUP(Protokoll!U126,(INDIRECT(CONCATENATE($B126,"!M2:O22"))),3,1))</f>
        <v/>
      </c>
      <c r="V126" s="18" t="str">
        <f ca="1">IF(Protokoll!V126="","",VLOOKUP(Protokoll!V126,(INDIRECT(CONCATENATE($B126,"!N2:O22"))),2,1))</f>
        <v/>
      </c>
      <c r="W126" s="79" t="str">
        <f>IF(Protokoll!W126="","",Protokoll!W126)</f>
        <v/>
      </c>
      <c r="X126" s="81" t="str">
        <f t="shared" ca="1" si="52"/>
        <v/>
      </c>
      <c r="AB126" t="str">
        <f t="shared" ca="1" si="53"/>
        <v/>
      </c>
      <c r="AC126" t="str">
        <f t="shared" ca="1" si="54"/>
        <v/>
      </c>
      <c r="AD126" t="str">
        <f t="shared" ca="1" si="55"/>
        <v/>
      </c>
      <c r="AE126" t="str">
        <f t="shared" ca="1" si="56"/>
        <v/>
      </c>
      <c r="AF126" t="str">
        <f t="shared" ca="1" si="57"/>
        <v/>
      </c>
      <c r="AG126" t="str">
        <f t="shared" ca="1" si="58"/>
        <v/>
      </c>
      <c r="AH126" t="str">
        <f t="shared" ca="1" si="59"/>
        <v/>
      </c>
      <c r="AI126" t="str">
        <f t="shared" ca="1" si="60"/>
        <v/>
      </c>
      <c r="AJ126" t="str">
        <f t="shared" ca="1" si="61"/>
        <v/>
      </c>
      <c r="AL126" t="str">
        <f t="shared" ca="1" si="62"/>
        <v/>
      </c>
      <c r="AM126" t="str">
        <f t="shared" ca="1" si="63"/>
        <v/>
      </c>
      <c r="AN126" t="str">
        <f t="shared" ca="1" si="64"/>
        <v/>
      </c>
      <c r="AO126" t="str">
        <f t="shared" ca="1" si="65"/>
        <v/>
      </c>
      <c r="AP126" t="str">
        <f t="shared" ca="1" si="66"/>
        <v/>
      </c>
      <c r="AQ126" t="str">
        <f t="shared" ca="1" si="67"/>
        <v/>
      </c>
      <c r="AR126" t="str">
        <f t="shared" ca="1" si="68"/>
        <v/>
      </c>
      <c r="AS126" t="str">
        <f t="shared" ca="1" si="69"/>
        <v/>
      </c>
      <c r="AT126" t="str">
        <f t="shared" ca="1" si="70"/>
        <v/>
      </c>
    </row>
    <row r="127" spans="1:46" x14ac:dyDescent="0.3">
      <c r="A127" s="2">
        <v>125</v>
      </c>
      <c r="B127" s="19" t="str">
        <f t="shared" si="72"/>
        <v/>
      </c>
      <c r="C127" s="20" t="str">
        <f>IF(Protokoll!C127="","",Protokoll!C127)</f>
        <v/>
      </c>
      <c r="D127" s="20" t="str">
        <f>IF(Protokoll!D127="","",Protokoll!D127)</f>
        <v/>
      </c>
      <c r="E127" s="20" t="str">
        <f>IF(Protokoll!E127="","",Protokoll!E127)</f>
        <v/>
      </c>
      <c r="F127" s="20" t="str">
        <f>IF(Protokoll!F127="","",Protokoll!F127)</f>
        <v/>
      </c>
      <c r="G127" s="82" t="str">
        <f>IF(Protokoll!G127="","",Protokoll!G127)</f>
        <v/>
      </c>
      <c r="H127" s="20" t="str">
        <f>IF(Protokoll!H127="","",Protokoll!H127)</f>
        <v/>
      </c>
      <c r="I127" s="20" t="str">
        <f>IF(Protokoll!I127="","",Protokoll!I127)</f>
        <v/>
      </c>
      <c r="J127" s="83" t="str">
        <f>IF(Protokoll!J127="","",Protokoll!J127)</f>
        <v/>
      </c>
      <c r="K127" s="20" t="str">
        <f>IF(Protokoll!K127="","",Protokoll!K127)</f>
        <v/>
      </c>
      <c r="L127" s="20" t="str">
        <f>IF(Protokoll!L127="","",Protokoll!L127)</f>
        <v/>
      </c>
      <c r="M127" s="84" t="str">
        <f>IF(Protokoll!M127="","",Protokoll!M127)</f>
        <v/>
      </c>
      <c r="N127" s="20" t="str">
        <f ca="1">IF(Protokoll!N127="","",VLOOKUP(Protokoll!N127,(INDIRECT(CONCATENATE($B127,"!Q2:S22"))),3,1))</f>
        <v/>
      </c>
      <c r="O127" s="20" t="str">
        <f ca="1">IF(Protokoll!O127="","",VLOOKUP(Protokoll!O127,(INDIRECT(CONCATENATE($B127,"!G2:O22"))),9,1))</f>
        <v/>
      </c>
      <c r="P127" s="20" t="str">
        <f ca="1">IF(Protokoll!P127="","",VLOOKUP(Protokoll!P127,(INDIRECT(CONCATENATE($B127,"!H2:O22"))),8,1))</f>
        <v/>
      </c>
      <c r="Q127" s="20" t="str">
        <f ca="1">IF(Protokoll!Q127="","",VLOOKUP(Protokoll!Q127,(INDIRECT(CONCATENATE($B127,"!I2:O22"))),7,1))</f>
        <v/>
      </c>
      <c r="R127" s="20" t="str">
        <f ca="1">IF(Protokoll!R127="","",VLOOKUP(Protokoll!R127,(INDIRECT(CONCATENATE($B127,"!J2:O22"))),6,1))</f>
        <v/>
      </c>
      <c r="S127" s="20" t="str">
        <f ca="1">IF(Protokoll!S127="","",VLOOKUP(Protokoll!S127,(INDIRECT(CONCATENATE($B127,"!K2:O22"))),5,1))</f>
        <v/>
      </c>
      <c r="T127" s="20" t="str">
        <f ca="1">IF(Protokoll!T127="","",VLOOKUP(Protokoll!T127,(INDIRECT(CONCATENATE($B127,"!R2:S22"))),2,1))</f>
        <v/>
      </c>
      <c r="U127" s="20" t="str">
        <f ca="1">IF(Protokoll!U127="","",VLOOKUP(Protokoll!U127,(INDIRECT(CONCATENATE($B127,"!M2:O22"))),3,1))</f>
        <v/>
      </c>
      <c r="V127" s="20" t="str">
        <f ca="1">IF(Protokoll!V127="","",VLOOKUP(Protokoll!V127,(INDIRECT(CONCATENATE($B127,"!N2:O22"))),2,1))</f>
        <v/>
      </c>
      <c r="W127" s="83" t="str">
        <f>IF(Protokoll!W127="","",Protokoll!W127)</f>
        <v/>
      </c>
      <c r="X127" s="85" t="str">
        <f t="shared" ca="1" si="52"/>
        <v/>
      </c>
      <c r="AB127" t="str">
        <f t="shared" ca="1" si="53"/>
        <v/>
      </c>
      <c r="AC127" t="str">
        <f t="shared" ca="1" si="54"/>
        <v/>
      </c>
      <c r="AD127" t="str">
        <f t="shared" ca="1" si="55"/>
        <v/>
      </c>
      <c r="AE127" t="str">
        <f t="shared" ca="1" si="56"/>
        <v/>
      </c>
      <c r="AF127" t="str">
        <f t="shared" ca="1" si="57"/>
        <v/>
      </c>
      <c r="AG127" t="str">
        <f t="shared" ca="1" si="58"/>
        <v/>
      </c>
      <c r="AH127" t="str">
        <f t="shared" ca="1" si="59"/>
        <v/>
      </c>
      <c r="AI127" t="str">
        <f t="shared" ca="1" si="60"/>
        <v/>
      </c>
      <c r="AJ127" t="str">
        <f t="shared" ca="1" si="61"/>
        <v/>
      </c>
      <c r="AL127" t="str">
        <f t="shared" ca="1" si="62"/>
        <v/>
      </c>
      <c r="AM127" t="str">
        <f t="shared" ca="1" si="63"/>
        <v/>
      </c>
      <c r="AN127" t="str">
        <f t="shared" ca="1" si="64"/>
        <v/>
      </c>
      <c r="AO127" t="str">
        <f t="shared" ca="1" si="65"/>
        <v/>
      </c>
      <c r="AP127" t="str">
        <f t="shared" ca="1" si="66"/>
        <v/>
      </c>
      <c r="AQ127" t="str">
        <f t="shared" ca="1" si="67"/>
        <v/>
      </c>
      <c r="AR127" t="str">
        <f t="shared" ca="1" si="68"/>
        <v/>
      </c>
      <c r="AS127" t="str">
        <f t="shared" ca="1" si="69"/>
        <v/>
      </c>
      <c r="AT127" t="str">
        <f t="shared" ca="1" si="70"/>
        <v/>
      </c>
    </row>
    <row r="128" spans="1:46" x14ac:dyDescent="0.3">
      <c r="A128" s="15">
        <v>126</v>
      </c>
      <c r="B128" s="16" t="str">
        <f t="shared" si="72"/>
        <v/>
      </c>
      <c r="C128" s="18" t="str">
        <f>IF(Protokoll!C128="","",Protokoll!C128)</f>
        <v/>
      </c>
      <c r="D128" s="18" t="str">
        <f>IF(Protokoll!D128="","",Protokoll!D128)</f>
        <v/>
      </c>
      <c r="E128" s="18" t="str">
        <f>IF(Protokoll!E128="","",Protokoll!E128)</f>
        <v/>
      </c>
      <c r="F128" s="18" t="str">
        <f>IF(Protokoll!F128="","",Protokoll!F128)</f>
        <v/>
      </c>
      <c r="G128" s="86" t="str">
        <f>IF(Protokoll!G128="","",Protokoll!G128)</f>
        <v/>
      </c>
      <c r="H128" s="18" t="str">
        <f>IF(Protokoll!H128="","",Protokoll!H128)</f>
        <v/>
      </c>
      <c r="I128" s="18" t="str">
        <f>IF(Protokoll!I128="","",Protokoll!I128)</f>
        <v/>
      </c>
      <c r="J128" s="79" t="str">
        <f>IF(Protokoll!J128="","",Protokoll!J128)</f>
        <v/>
      </c>
      <c r="K128" s="18" t="str">
        <f>IF(Protokoll!K128="","",Protokoll!K128)</f>
        <v/>
      </c>
      <c r="L128" s="18" t="str">
        <f>IF(Protokoll!L128="","",Protokoll!L128)</f>
        <v/>
      </c>
      <c r="M128" s="80" t="str">
        <f>IF(Protokoll!M128="","",Protokoll!M128)</f>
        <v/>
      </c>
      <c r="N128" s="18" t="str">
        <f ca="1">IF(Protokoll!N128="","",VLOOKUP(Protokoll!N128,(INDIRECT(CONCATENATE($B128,"!Q2:S22"))),3,1))</f>
        <v/>
      </c>
      <c r="O128" s="18" t="str">
        <f ca="1">IF(Protokoll!O128="","",VLOOKUP(Protokoll!O128,(INDIRECT(CONCATENATE($B128,"!G2:O22"))),9,1))</f>
        <v/>
      </c>
      <c r="P128" s="18" t="str">
        <f ca="1">IF(Protokoll!P128="","",VLOOKUP(Protokoll!P128,(INDIRECT(CONCATENATE($B128,"!H2:O22"))),8,1))</f>
        <v/>
      </c>
      <c r="Q128" s="18" t="str">
        <f ca="1">IF(Protokoll!Q128="","",VLOOKUP(Protokoll!Q128,(INDIRECT(CONCATENATE($B128,"!I2:O22"))),7,1))</f>
        <v/>
      </c>
      <c r="R128" s="18" t="str">
        <f ca="1">IF(Protokoll!R128="","",VLOOKUP(Protokoll!R128,(INDIRECT(CONCATENATE($B128,"!J2:O22"))),6,1))</f>
        <v/>
      </c>
      <c r="S128" s="18" t="str">
        <f ca="1">IF(Protokoll!S128="","",VLOOKUP(Protokoll!S128,(INDIRECT(CONCATENATE($B128,"!K2:O22"))),5,1))</f>
        <v/>
      </c>
      <c r="T128" s="18" t="str">
        <f ca="1">IF(Protokoll!T128="","",VLOOKUP(Protokoll!T128,(INDIRECT(CONCATENATE($B128,"!R2:S22"))),2,1))</f>
        <v/>
      </c>
      <c r="U128" s="18" t="str">
        <f ca="1">IF(Protokoll!U128="","",VLOOKUP(Protokoll!U128,(INDIRECT(CONCATENATE($B128,"!M2:O22"))),3,1))</f>
        <v/>
      </c>
      <c r="V128" s="18" t="str">
        <f ca="1">IF(Protokoll!V128="","",VLOOKUP(Protokoll!V128,(INDIRECT(CONCATENATE($B128,"!N2:O22"))),2,1))</f>
        <v/>
      </c>
      <c r="W128" s="79" t="str">
        <f>IF(Protokoll!W128="","",Protokoll!W128)</f>
        <v/>
      </c>
      <c r="X128" s="81" t="str">
        <f t="shared" ca="1" si="52"/>
        <v/>
      </c>
      <c r="AB128" t="str">
        <f t="shared" ca="1" si="53"/>
        <v/>
      </c>
      <c r="AC128" t="str">
        <f t="shared" ca="1" si="54"/>
        <v/>
      </c>
      <c r="AD128" t="str">
        <f t="shared" ca="1" si="55"/>
        <v/>
      </c>
      <c r="AE128" t="str">
        <f t="shared" ca="1" si="56"/>
        <v/>
      </c>
      <c r="AF128" t="str">
        <f t="shared" ca="1" si="57"/>
        <v/>
      </c>
      <c r="AG128" t="str">
        <f t="shared" ca="1" si="58"/>
        <v/>
      </c>
      <c r="AH128" t="str">
        <f t="shared" ca="1" si="59"/>
        <v/>
      </c>
      <c r="AI128" t="str">
        <f t="shared" ca="1" si="60"/>
        <v/>
      </c>
      <c r="AJ128" t="str">
        <f t="shared" ca="1" si="61"/>
        <v/>
      </c>
      <c r="AL128" t="str">
        <f t="shared" ca="1" si="62"/>
        <v/>
      </c>
      <c r="AM128" t="str">
        <f t="shared" ca="1" si="63"/>
        <v/>
      </c>
      <c r="AN128" t="str">
        <f t="shared" ca="1" si="64"/>
        <v/>
      </c>
      <c r="AO128" t="str">
        <f t="shared" ca="1" si="65"/>
        <v/>
      </c>
      <c r="AP128" t="str">
        <f t="shared" ca="1" si="66"/>
        <v/>
      </c>
      <c r="AQ128" t="str">
        <f t="shared" ca="1" si="67"/>
        <v/>
      </c>
      <c r="AR128" t="str">
        <f t="shared" ca="1" si="68"/>
        <v/>
      </c>
      <c r="AS128" t="str">
        <f t="shared" ca="1" si="69"/>
        <v/>
      </c>
      <c r="AT128" t="str">
        <f t="shared" ca="1" si="70"/>
        <v/>
      </c>
    </row>
    <row r="129" spans="1:46" x14ac:dyDescent="0.3">
      <c r="A129" s="2">
        <v>127</v>
      </c>
      <c r="B129" s="19" t="str">
        <f t="shared" si="72"/>
        <v/>
      </c>
      <c r="C129" s="20" t="str">
        <f>IF(Protokoll!C129="","",Protokoll!C129)</f>
        <v/>
      </c>
      <c r="D129" s="20" t="str">
        <f>IF(Protokoll!D129="","",Protokoll!D129)</f>
        <v/>
      </c>
      <c r="E129" s="20" t="str">
        <f>IF(Protokoll!E129="","",Protokoll!E129)</f>
        <v/>
      </c>
      <c r="F129" s="20" t="str">
        <f>IF(Protokoll!F129="","",Protokoll!F129)</f>
        <v/>
      </c>
      <c r="G129" s="82" t="str">
        <f>IF(Protokoll!G129="","",Protokoll!G129)</f>
        <v/>
      </c>
      <c r="H129" s="20" t="str">
        <f>IF(Protokoll!H129="","",Protokoll!H129)</f>
        <v/>
      </c>
      <c r="I129" s="20" t="str">
        <f>IF(Protokoll!I129="","",Protokoll!I129)</f>
        <v/>
      </c>
      <c r="J129" s="83" t="str">
        <f>IF(Protokoll!J129="","",Protokoll!J129)</f>
        <v/>
      </c>
      <c r="K129" s="20" t="str">
        <f>IF(Protokoll!K129="","",Protokoll!K129)</f>
        <v/>
      </c>
      <c r="L129" s="20" t="str">
        <f>IF(Protokoll!L129="","",Protokoll!L129)</f>
        <v/>
      </c>
      <c r="M129" s="84" t="str">
        <f>IF(Protokoll!M129="","",Protokoll!M129)</f>
        <v/>
      </c>
      <c r="N129" s="20" t="str">
        <f ca="1">IF(Protokoll!N129="","",VLOOKUP(Protokoll!N129,(INDIRECT(CONCATENATE($B129,"!Q2:S22"))),3,1))</f>
        <v/>
      </c>
      <c r="O129" s="20" t="str">
        <f ca="1">IF(Protokoll!O129="","",VLOOKUP(Protokoll!O129,(INDIRECT(CONCATENATE($B129,"!G2:O22"))),9,1))</f>
        <v/>
      </c>
      <c r="P129" s="20" t="str">
        <f ca="1">IF(Protokoll!P129="","",VLOOKUP(Protokoll!P129,(INDIRECT(CONCATENATE($B129,"!H2:O22"))),8,1))</f>
        <v/>
      </c>
      <c r="Q129" s="20" t="str">
        <f ca="1">IF(Protokoll!Q129="","",VLOOKUP(Protokoll!Q129,(INDIRECT(CONCATENATE($B129,"!I2:O22"))),7,1))</f>
        <v/>
      </c>
      <c r="R129" s="20" t="str">
        <f ca="1">IF(Protokoll!R129="","",VLOOKUP(Protokoll!R129,(INDIRECT(CONCATENATE($B129,"!J2:O22"))),6,1))</f>
        <v/>
      </c>
      <c r="S129" s="20" t="str">
        <f ca="1">IF(Protokoll!S129="","",VLOOKUP(Protokoll!S129,(INDIRECT(CONCATENATE($B129,"!K2:O22"))),5,1))</f>
        <v/>
      </c>
      <c r="T129" s="20" t="str">
        <f ca="1">IF(Protokoll!T129="","",VLOOKUP(Protokoll!T129,(INDIRECT(CONCATENATE($B129,"!R2:S22"))),2,1))</f>
        <v/>
      </c>
      <c r="U129" s="20" t="str">
        <f ca="1">IF(Protokoll!U129="","",VLOOKUP(Protokoll!U129,(INDIRECT(CONCATENATE($B129,"!M2:O22"))),3,1))</f>
        <v/>
      </c>
      <c r="V129" s="20" t="str">
        <f ca="1">IF(Protokoll!V129="","",VLOOKUP(Protokoll!V129,(INDIRECT(CONCATENATE($B129,"!N2:O22"))),2,1))</f>
        <v/>
      </c>
      <c r="W129" s="83" t="str">
        <f>IF(Protokoll!W129="","",Protokoll!W129)</f>
        <v/>
      </c>
      <c r="X129" s="85" t="str">
        <f t="shared" ca="1" si="52"/>
        <v/>
      </c>
      <c r="AB129" t="str">
        <f t="shared" ca="1" si="53"/>
        <v/>
      </c>
      <c r="AC129" t="str">
        <f t="shared" ca="1" si="54"/>
        <v/>
      </c>
      <c r="AD129" t="str">
        <f t="shared" ca="1" si="55"/>
        <v/>
      </c>
      <c r="AE129" t="str">
        <f t="shared" ca="1" si="56"/>
        <v/>
      </c>
      <c r="AF129" t="str">
        <f t="shared" ca="1" si="57"/>
        <v/>
      </c>
      <c r="AG129" t="str">
        <f t="shared" ca="1" si="58"/>
        <v/>
      </c>
      <c r="AH129" t="str">
        <f t="shared" ca="1" si="59"/>
        <v/>
      </c>
      <c r="AI129" t="str">
        <f t="shared" ca="1" si="60"/>
        <v/>
      </c>
      <c r="AJ129" t="str">
        <f t="shared" ca="1" si="61"/>
        <v/>
      </c>
      <c r="AL129" t="str">
        <f t="shared" ca="1" si="62"/>
        <v/>
      </c>
      <c r="AM129" t="str">
        <f t="shared" ca="1" si="63"/>
        <v/>
      </c>
      <c r="AN129" t="str">
        <f t="shared" ca="1" si="64"/>
        <v/>
      </c>
      <c r="AO129" t="str">
        <f t="shared" ca="1" si="65"/>
        <v/>
      </c>
      <c r="AP129" t="str">
        <f t="shared" ca="1" si="66"/>
        <v/>
      </c>
      <c r="AQ129" t="str">
        <f t="shared" ca="1" si="67"/>
        <v/>
      </c>
      <c r="AR129" t="str">
        <f t="shared" ca="1" si="68"/>
        <v/>
      </c>
      <c r="AS129" t="str">
        <f t="shared" ca="1" si="69"/>
        <v/>
      </c>
      <c r="AT129" t="str">
        <f t="shared" ca="1" si="70"/>
        <v/>
      </c>
    </row>
    <row r="130" spans="1:46" x14ac:dyDescent="0.3">
      <c r="A130" s="15">
        <v>128</v>
      </c>
      <c r="B130" s="16" t="str">
        <f t="shared" si="72"/>
        <v/>
      </c>
      <c r="C130" s="18" t="str">
        <f>IF(Protokoll!C130="","",Protokoll!C130)</f>
        <v/>
      </c>
      <c r="D130" s="18" t="str">
        <f>IF(Protokoll!D130="","",Protokoll!D130)</f>
        <v/>
      </c>
      <c r="E130" s="18" t="str">
        <f>IF(Protokoll!E130="","",Protokoll!E130)</f>
        <v/>
      </c>
      <c r="F130" s="18" t="str">
        <f>IF(Protokoll!F130="","",Protokoll!F130)</f>
        <v/>
      </c>
      <c r="G130" s="86" t="str">
        <f>IF(Protokoll!G130="","",Protokoll!G130)</f>
        <v/>
      </c>
      <c r="H130" s="18" t="str">
        <f>IF(Protokoll!H130="","",Protokoll!H130)</f>
        <v/>
      </c>
      <c r="I130" s="18" t="str">
        <f>IF(Protokoll!I130="","",Protokoll!I130)</f>
        <v/>
      </c>
      <c r="J130" s="79" t="str">
        <f>IF(Protokoll!J130="","",Protokoll!J130)</f>
        <v/>
      </c>
      <c r="K130" s="18" t="str">
        <f>IF(Protokoll!K130="","",Protokoll!K130)</f>
        <v/>
      </c>
      <c r="L130" s="18" t="str">
        <f>IF(Protokoll!L130="","",Protokoll!L130)</f>
        <v/>
      </c>
      <c r="M130" s="80" t="str">
        <f>IF(Protokoll!M130="","",Protokoll!M130)</f>
        <v/>
      </c>
      <c r="N130" s="18" t="str">
        <f ca="1">IF(Protokoll!N130="","",VLOOKUP(Protokoll!N130,(INDIRECT(CONCATENATE($B130,"!Q2:S22"))),3,1))</f>
        <v/>
      </c>
      <c r="O130" s="18" t="str">
        <f ca="1">IF(Protokoll!O130="","",VLOOKUP(Protokoll!O130,(INDIRECT(CONCATENATE($B130,"!G2:O22"))),9,1))</f>
        <v/>
      </c>
      <c r="P130" s="18" t="str">
        <f ca="1">IF(Protokoll!P130="","",VLOOKUP(Protokoll!P130,(INDIRECT(CONCATENATE($B130,"!H2:O22"))),8,1))</f>
        <v/>
      </c>
      <c r="Q130" s="18" t="str">
        <f ca="1">IF(Protokoll!Q130="","",VLOOKUP(Protokoll!Q130,(INDIRECT(CONCATENATE($B130,"!I2:O22"))),7,1))</f>
        <v/>
      </c>
      <c r="R130" s="18" t="str">
        <f ca="1">IF(Protokoll!R130="","",VLOOKUP(Protokoll!R130,(INDIRECT(CONCATENATE($B130,"!J2:O22"))),6,1))</f>
        <v/>
      </c>
      <c r="S130" s="18" t="str">
        <f ca="1">IF(Protokoll!S130="","",VLOOKUP(Protokoll!S130,(INDIRECT(CONCATENATE($B130,"!K2:O22"))),5,1))</f>
        <v/>
      </c>
      <c r="T130" s="18" t="str">
        <f ca="1">IF(Protokoll!T130="","",VLOOKUP(Protokoll!T130,(INDIRECT(CONCATENATE($B130,"!R2:S22"))),2,1))</f>
        <v/>
      </c>
      <c r="U130" s="18" t="str">
        <f ca="1">IF(Protokoll!U130="","",VLOOKUP(Protokoll!U130,(INDIRECT(CONCATENATE($B130,"!M2:O22"))),3,1))</f>
        <v/>
      </c>
      <c r="V130" s="18" t="str">
        <f ca="1">IF(Protokoll!V130="","",VLOOKUP(Protokoll!V130,(INDIRECT(CONCATENATE($B130,"!N2:O22"))),2,1))</f>
        <v/>
      </c>
      <c r="W130" s="79" t="str">
        <f>IF(Protokoll!W130="","",Protokoll!W130)</f>
        <v/>
      </c>
      <c r="X130" s="81" t="str">
        <f t="shared" ca="1" si="52"/>
        <v/>
      </c>
      <c r="AB130" t="str">
        <f t="shared" ca="1" si="53"/>
        <v/>
      </c>
      <c r="AC130" t="str">
        <f t="shared" ca="1" si="54"/>
        <v/>
      </c>
      <c r="AD130" t="str">
        <f t="shared" ca="1" si="55"/>
        <v/>
      </c>
      <c r="AE130" t="str">
        <f t="shared" ca="1" si="56"/>
        <v/>
      </c>
      <c r="AF130" t="str">
        <f t="shared" ca="1" si="57"/>
        <v/>
      </c>
      <c r="AG130" t="str">
        <f t="shared" ca="1" si="58"/>
        <v/>
      </c>
      <c r="AH130" t="str">
        <f t="shared" ca="1" si="59"/>
        <v/>
      </c>
      <c r="AI130" t="str">
        <f t="shared" ca="1" si="60"/>
        <v/>
      </c>
      <c r="AJ130" t="str">
        <f t="shared" ca="1" si="61"/>
        <v/>
      </c>
      <c r="AL130" t="str">
        <f t="shared" ca="1" si="62"/>
        <v/>
      </c>
      <c r="AM130" t="str">
        <f t="shared" ca="1" si="63"/>
        <v/>
      </c>
      <c r="AN130" t="str">
        <f t="shared" ca="1" si="64"/>
        <v/>
      </c>
      <c r="AO130" t="str">
        <f t="shared" ca="1" si="65"/>
        <v/>
      </c>
      <c r="AP130" t="str">
        <f t="shared" ca="1" si="66"/>
        <v/>
      </c>
      <c r="AQ130" t="str">
        <f t="shared" ca="1" si="67"/>
        <v/>
      </c>
      <c r="AR130" t="str">
        <f t="shared" ca="1" si="68"/>
        <v/>
      </c>
      <c r="AS130" t="str">
        <f t="shared" ca="1" si="69"/>
        <v/>
      </c>
      <c r="AT130" t="str">
        <f t="shared" ca="1" si="70"/>
        <v/>
      </c>
    </row>
    <row r="131" spans="1:46" x14ac:dyDescent="0.3">
      <c r="A131" s="2">
        <v>129</v>
      </c>
      <c r="B131" s="19" t="str">
        <f t="shared" si="72"/>
        <v/>
      </c>
      <c r="C131" s="20" t="str">
        <f>IF(Protokoll!C131="","",Protokoll!C131)</f>
        <v/>
      </c>
      <c r="D131" s="20" t="str">
        <f>IF(Protokoll!D131="","",Protokoll!D131)</f>
        <v/>
      </c>
      <c r="E131" s="20" t="str">
        <f>IF(Protokoll!E131="","",Protokoll!E131)</f>
        <v/>
      </c>
      <c r="F131" s="20" t="str">
        <f>IF(Protokoll!F131="","",Protokoll!F131)</f>
        <v/>
      </c>
      <c r="G131" s="82" t="str">
        <f>IF(Protokoll!G131="","",Protokoll!G131)</f>
        <v/>
      </c>
      <c r="H131" s="20" t="str">
        <f>IF(Protokoll!H131="","",Protokoll!H131)</f>
        <v/>
      </c>
      <c r="I131" s="20" t="str">
        <f>IF(Protokoll!I131="","",Protokoll!I131)</f>
        <v/>
      </c>
      <c r="J131" s="83" t="str">
        <f>IF(Protokoll!J131="","",Protokoll!J131)</f>
        <v/>
      </c>
      <c r="K131" s="20" t="str">
        <f>IF(Protokoll!K131="","",Protokoll!K131)</f>
        <v/>
      </c>
      <c r="L131" s="20" t="str">
        <f>IF(Protokoll!L131="","",Protokoll!L131)</f>
        <v/>
      </c>
      <c r="M131" s="84" t="str">
        <f>IF(Protokoll!M131="","",Protokoll!M131)</f>
        <v/>
      </c>
      <c r="N131" s="20" t="str">
        <f ca="1">IF(Protokoll!N131="","",VLOOKUP(Protokoll!N131,(INDIRECT(CONCATENATE($B131,"!Q2:S22"))),3,1))</f>
        <v/>
      </c>
      <c r="O131" s="20" t="str">
        <f ca="1">IF(Protokoll!O131="","",VLOOKUP(Protokoll!O131,(INDIRECT(CONCATENATE($B131,"!G2:O22"))),9,1))</f>
        <v/>
      </c>
      <c r="P131" s="20" t="str">
        <f ca="1">IF(Protokoll!P131="","",VLOOKUP(Protokoll!P131,(INDIRECT(CONCATENATE($B131,"!H2:O22"))),8,1))</f>
        <v/>
      </c>
      <c r="Q131" s="20" t="str">
        <f ca="1">IF(Protokoll!Q131="","",VLOOKUP(Protokoll!Q131,(INDIRECT(CONCATENATE($B131,"!I2:O22"))),7,1))</f>
        <v/>
      </c>
      <c r="R131" s="20" t="str">
        <f ca="1">IF(Protokoll!R131="","",VLOOKUP(Protokoll!R131,(INDIRECT(CONCATENATE($B131,"!J2:O22"))),6,1))</f>
        <v/>
      </c>
      <c r="S131" s="20" t="str">
        <f ca="1">IF(Protokoll!S131="","",VLOOKUP(Protokoll!S131,(INDIRECT(CONCATENATE($B131,"!K2:O22"))),5,1))</f>
        <v/>
      </c>
      <c r="T131" s="20" t="str">
        <f ca="1">IF(Protokoll!T131="","",VLOOKUP(Protokoll!T131,(INDIRECT(CONCATENATE($B131,"!R2:S22"))),2,1))</f>
        <v/>
      </c>
      <c r="U131" s="20" t="str">
        <f ca="1">IF(Protokoll!U131="","",VLOOKUP(Protokoll!U131,(INDIRECT(CONCATENATE($B131,"!M2:O22"))),3,1))</f>
        <v/>
      </c>
      <c r="V131" s="20" t="str">
        <f ca="1">IF(Protokoll!V131="","",VLOOKUP(Protokoll!V131,(INDIRECT(CONCATENATE($B131,"!N2:O22"))),2,1))</f>
        <v/>
      </c>
      <c r="W131" s="83" t="str">
        <f>IF(Protokoll!W131="","",Protokoll!W131)</f>
        <v/>
      </c>
      <c r="X131" s="85" t="str">
        <f t="shared" ca="1" si="52"/>
        <v/>
      </c>
      <c r="AB131" t="str">
        <f t="shared" ca="1" si="53"/>
        <v/>
      </c>
      <c r="AC131" t="str">
        <f t="shared" ca="1" si="54"/>
        <v/>
      </c>
      <c r="AD131" t="str">
        <f t="shared" ca="1" si="55"/>
        <v/>
      </c>
      <c r="AE131" t="str">
        <f t="shared" ca="1" si="56"/>
        <v/>
      </c>
      <c r="AF131" t="str">
        <f t="shared" ca="1" si="57"/>
        <v/>
      </c>
      <c r="AG131" t="str">
        <f t="shared" ca="1" si="58"/>
        <v/>
      </c>
      <c r="AH131" t="str">
        <f t="shared" ca="1" si="59"/>
        <v/>
      </c>
      <c r="AI131" t="str">
        <f t="shared" ca="1" si="60"/>
        <v/>
      </c>
      <c r="AJ131" t="str">
        <f t="shared" ca="1" si="61"/>
        <v/>
      </c>
      <c r="AL131" t="str">
        <f t="shared" ca="1" si="62"/>
        <v/>
      </c>
      <c r="AM131" t="str">
        <f t="shared" ca="1" si="63"/>
        <v/>
      </c>
      <c r="AN131" t="str">
        <f t="shared" ca="1" si="64"/>
        <v/>
      </c>
      <c r="AO131" t="str">
        <f t="shared" ca="1" si="65"/>
        <v/>
      </c>
      <c r="AP131" t="str">
        <f t="shared" ca="1" si="66"/>
        <v/>
      </c>
      <c r="AQ131" t="str">
        <f t="shared" ca="1" si="67"/>
        <v/>
      </c>
      <c r="AR131" t="str">
        <f t="shared" ca="1" si="68"/>
        <v/>
      </c>
      <c r="AS131" t="str">
        <f t="shared" ca="1" si="69"/>
        <v/>
      </c>
      <c r="AT131" t="str">
        <f t="shared" ca="1" si="70"/>
        <v/>
      </c>
    </row>
    <row r="132" spans="1:46" x14ac:dyDescent="0.3">
      <c r="A132" s="15">
        <v>130</v>
      </c>
      <c r="B132" s="16" t="str">
        <f t="shared" si="72"/>
        <v/>
      </c>
      <c r="C132" s="18" t="str">
        <f>IF(Protokoll!C132="","",Protokoll!C132)</f>
        <v/>
      </c>
      <c r="D132" s="18" t="str">
        <f>IF(Protokoll!D132="","",Protokoll!D132)</f>
        <v/>
      </c>
      <c r="E132" s="18" t="str">
        <f>IF(Protokoll!E132="","",Protokoll!E132)</f>
        <v/>
      </c>
      <c r="F132" s="18" t="str">
        <f>IF(Protokoll!F132="","",Protokoll!F132)</f>
        <v/>
      </c>
      <c r="G132" s="86" t="str">
        <f>IF(Protokoll!G132="","",Protokoll!G132)</f>
        <v/>
      </c>
      <c r="H132" s="18" t="str">
        <f>IF(Protokoll!H132="","",Protokoll!H132)</f>
        <v/>
      </c>
      <c r="I132" s="18" t="str">
        <f>IF(Protokoll!I132="","",Protokoll!I132)</f>
        <v/>
      </c>
      <c r="J132" s="79" t="str">
        <f>IF(Protokoll!J132="","",Protokoll!J132)</f>
        <v/>
      </c>
      <c r="K132" s="18" t="str">
        <f>IF(Protokoll!K132="","",Protokoll!K132)</f>
        <v/>
      </c>
      <c r="L132" s="18" t="str">
        <f>IF(Protokoll!L132="","",Protokoll!L132)</f>
        <v/>
      </c>
      <c r="M132" s="80" t="str">
        <f>IF(Protokoll!M132="","",Protokoll!M132)</f>
        <v/>
      </c>
      <c r="N132" s="18" t="str">
        <f ca="1">IF(Protokoll!N132="","",VLOOKUP(Protokoll!N132,(INDIRECT(CONCATENATE($B132,"!Q2:S22"))),3,1))</f>
        <v/>
      </c>
      <c r="O132" s="18" t="str">
        <f ca="1">IF(Protokoll!O132="","",VLOOKUP(Protokoll!O132,(INDIRECT(CONCATENATE($B132,"!G2:O22"))),9,1))</f>
        <v/>
      </c>
      <c r="P132" s="18" t="str">
        <f ca="1">IF(Protokoll!P132="","",VLOOKUP(Protokoll!P132,(INDIRECT(CONCATENATE($B132,"!H2:O22"))),8,1))</f>
        <v/>
      </c>
      <c r="Q132" s="18" t="str">
        <f ca="1">IF(Protokoll!Q132="","",VLOOKUP(Protokoll!Q132,(INDIRECT(CONCATENATE($B132,"!I2:O22"))),7,1))</f>
        <v/>
      </c>
      <c r="R132" s="18" t="str">
        <f ca="1">IF(Protokoll!R132="","",VLOOKUP(Protokoll!R132,(INDIRECT(CONCATENATE($B132,"!J2:O22"))),6,1))</f>
        <v/>
      </c>
      <c r="S132" s="18" t="str">
        <f ca="1">IF(Protokoll!S132="","",VLOOKUP(Protokoll!S132,(INDIRECT(CONCATENATE($B132,"!K2:O22"))),5,1))</f>
        <v/>
      </c>
      <c r="T132" s="18" t="str">
        <f ca="1">IF(Protokoll!T132="","",VLOOKUP(Protokoll!T132,(INDIRECT(CONCATENATE($B132,"!R2:S22"))),2,1))</f>
        <v/>
      </c>
      <c r="U132" s="18" t="str">
        <f ca="1">IF(Protokoll!U132="","",VLOOKUP(Protokoll!U132,(INDIRECT(CONCATENATE($B132,"!M2:O22"))),3,1))</f>
        <v/>
      </c>
      <c r="V132" s="18" t="str">
        <f ca="1">IF(Protokoll!V132="","",VLOOKUP(Protokoll!V132,(INDIRECT(CONCATENATE($B132,"!N2:O22"))),2,1))</f>
        <v/>
      </c>
      <c r="W132" s="79" t="str">
        <f>IF(Protokoll!W132="","",Protokoll!W132)</f>
        <v/>
      </c>
      <c r="X132" s="81" t="str">
        <f t="shared" ca="1" si="52"/>
        <v/>
      </c>
      <c r="AB132" t="str">
        <f t="shared" ca="1" si="53"/>
        <v/>
      </c>
      <c r="AC132" t="str">
        <f t="shared" ca="1" si="54"/>
        <v/>
      </c>
      <c r="AD132" t="str">
        <f t="shared" ca="1" si="55"/>
        <v/>
      </c>
      <c r="AE132" t="str">
        <f t="shared" ca="1" si="56"/>
        <v/>
      </c>
      <c r="AF132" t="str">
        <f t="shared" ca="1" si="57"/>
        <v/>
      </c>
      <c r="AG132" t="str">
        <f t="shared" ca="1" si="58"/>
        <v/>
      </c>
      <c r="AH132" t="str">
        <f t="shared" ca="1" si="59"/>
        <v/>
      </c>
      <c r="AI132" t="str">
        <f t="shared" ca="1" si="60"/>
        <v/>
      </c>
      <c r="AJ132" t="str">
        <f t="shared" ca="1" si="61"/>
        <v/>
      </c>
      <c r="AL132" t="str">
        <f t="shared" ca="1" si="62"/>
        <v/>
      </c>
      <c r="AM132" t="str">
        <f t="shared" ca="1" si="63"/>
        <v/>
      </c>
      <c r="AN132" t="str">
        <f t="shared" ca="1" si="64"/>
        <v/>
      </c>
      <c r="AO132" t="str">
        <f t="shared" ca="1" si="65"/>
        <v/>
      </c>
      <c r="AP132" t="str">
        <f t="shared" ca="1" si="66"/>
        <v/>
      </c>
      <c r="AQ132" t="str">
        <f t="shared" ca="1" si="67"/>
        <v/>
      </c>
      <c r="AR132" t="str">
        <f t="shared" ca="1" si="68"/>
        <v/>
      </c>
      <c r="AS132" t="str">
        <f t="shared" ca="1" si="69"/>
        <v/>
      </c>
      <c r="AT132" t="str">
        <f t="shared" ca="1" si="70"/>
        <v/>
      </c>
    </row>
    <row r="133" spans="1:46" x14ac:dyDescent="0.3">
      <c r="A133" s="2">
        <v>131</v>
      </c>
      <c r="B133" s="19" t="str">
        <f t="shared" si="72"/>
        <v/>
      </c>
      <c r="C133" s="20" t="str">
        <f>IF(Protokoll!C133="","",Protokoll!C133)</f>
        <v/>
      </c>
      <c r="D133" s="20" t="str">
        <f>IF(Protokoll!D133="","",Protokoll!D133)</f>
        <v/>
      </c>
      <c r="E133" s="20" t="str">
        <f>IF(Protokoll!E133="","",Protokoll!E133)</f>
        <v/>
      </c>
      <c r="F133" s="20" t="str">
        <f>IF(Protokoll!F133="","",Protokoll!F133)</f>
        <v/>
      </c>
      <c r="G133" s="82" t="str">
        <f>IF(Protokoll!G133="","",Protokoll!G133)</f>
        <v/>
      </c>
      <c r="H133" s="20" t="str">
        <f>IF(Protokoll!H133="","",Protokoll!H133)</f>
        <v/>
      </c>
      <c r="I133" s="20" t="str">
        <f>IF(Protokoll!I133="","",Protokoll!I133)</f>
        <v/>
      </c>
      <c r="J133" s="83" t="str">
        <f>IF(Protokoll!J133="","",Protokoll!J133)</f>
        <v/>
      </c>
      <c r="K133" s="20" t="str">
        <f>IF(Protokoll!K133="","",Protokoll!K133)</f>
        <v/>
      </c>
      <c r="L133" s="20" t="str">
        <f>IF(Protokoll!L133="","",Protokoll!L133)</f>
        <v/>
      </c>
      <c r="M133" s="84" t="str">
        <f>IF(Protokoll!M133="","",Protokoll!M133)</f>
        <v/>
      </c>
      <c r="N133" s="20" t="str">
        <f ca="1">IF(Protokoll!N133="","",VLOOKUP(Protokoll!N133,(INDIRECT(CONCATENATE($B133,"!Q2:S22"))),3,1))</f>
        <v/>
      </c>
      <c r="O133" s="20" t="str">
        <f ca="1">IF(Protokoll!O133="","",VLOOKUP(Protokoll!O133,(INDIRECT(CONCATENATE($B133,"!G2:O22"))),9,1))</f>
        <v/>
      </c>
      <c r="P133" s="20" t="str">
        <f ca="1">IF(Protokoll!P133="","",VLOOKUP(Protokoll!P133,(INDIRECT(CONCATENATE($B133,"!H2:O22"))),8,1))</f>
        <v/>
      </c>
      <c r="Q133" s="20" t="str">
        <f ca="1">IF(Protokoll!Q133="","",VLOOKUP(Protokoll!Q133,(INDIRECT(CONCATENATE($B133,"!I2:O22"))),7,1))</f>
        <v/>
      </c>
      <c r="R133" s="20" t="str">
        <f ca="1">IF(Protokoll!R133="","",VLOOKUP(Protokoll!R133,(INDIRECT(CONCATENATE($B133,"!J2:O22"))),6,1))</f>
        <v/>
      </c>
      <c r="S133" s="20" t="str">
        <f ca="1">IF(Protokoll!S133="","",VLOOKUP(Protokoll!S133,(INDIRECT(CONCATENATE($B133,"!K2:O22"))),5,1))</f>
        <v/>
      </c>
      <c r="T133" s="20" t="str">
        <f ca="1">IF(Protokoll!T133="","",VLOOKUP(Protokoll!T133,(INDIRECT(CONCATENATE($B133,"!R2:S22"))),2,1))</f>
        <v/>
      </c>
      <c r="U133" s="20" t="str">
        <f ca="1">IF(Protokoll!U133="","",VLOOKUP(Protokoll!U133,(INDIRECT(CONCATENATE($B133,"!M2:O22"))),3,1))</f>
        <v/>
      </c>
      <c r="V133" s="20" t="str">
        <f ca="1">IF(Protokoll!V133="","",VLOOKUP(Protokoll!V133,(INDIRECT(CONCATENATE($B133,"!N2:O22"))),2,1))</f>
        <v/>
      </c>
      <c r="W133" s="83" t="str">
        <f>IF(Protokoll!W133="","",Protokoll!W133)</f>
        <v/>
      </c>
      <c r="X133" s="85" t="str">
        <f t="shared" ca="1" si="52"/>
        <v/>
      </c>
      <c r="AB133" t="str">
        <f t="shared" ca="1" si="53"/>
        <v/>
      </c>
      <c r="AC133" t="str">
        <f t="shared" ca="1" si="54"/>
        <v/>
      </c>
      <c r="AD133" t="str">
        <f t="shared" ca="1" si="55"/>
        <v/>
      </c>
      <c r="AE133" t="str">
        <f t="shared" ca="1" si="56"/>
        <v/>
      </c>
      <c r="AF133" t="str">
        <f t="shared" ca="1" si="57"/>
        <v/>
      </c>
      <c r="AG133" t="str">
        <f t="shared" ca="1" si="58"/>
        <v/>
      </c>
      <c r="AH133" t="str">
        <f t="shared" ca="1" si="59"/>
        <v/>
      </c>
      <c r="AI133" t="str">
        <f t="shared" ca="1" si="60"/>
        <v/>
      </c>
      <c r="AJ133" t="str">
        <f t="shared" ca="1" si="61"/>
        <v/>
      </c>
      <c r="AL133" t="str">
        <f t="shared" ca="1" si="62"/>
        <v/>
      </c>
      <c r="AM133" t="str">
        <f t="shared" ca="1" si="63"/>
        <v/>
      </c>
      <c r="AN133" t="str">
        <f t="shared" ca="1" si="64"/>
        <v/>
      </c>
      <c r="AO133" t="str">
        <f t="shared" ca="1" si="65"/>
        <v/>
      </c>
      <c r="AP133" t="str">
        <f t="shared" ca="1" si="66"/>
        <v/>
      </c>
      <c r="AQ133" t="str">
        <f t="shared" ca="1" si="67"/>
        <v/>
      </c>
      <c r="AR133" t="str">
        <f t="shared" ca="1" si="68"/>
        <v/>
      </c>
      <c r="AS133" t="str">
        <f t="shared" ca="1" si="69"/>
        <v/>
      </c>
      <c r="AT133" t="str">
        <f t="shared" ca="1" si="70"/>
        <v/>
      </c>
    </row>
    <row r="134" spans="1:46" x14ac:dyDescent="0.3">
      <c r="A134" s="15">
        <v>132</v>
      </c>
      <c r="B134" s="16" t="str">
        <f t="shared" si="72"/>
        <v/>
      </c>
      <c r="C134" s="18" t="str">
        <f>IF(Protokoll!C134="","",Protokoll!C134)</f>
        <v/>
      </c>
      <c r="D134" s="18" t="str">
        <f>IF(Protokoll!D134="","",Protokoll!D134)</f>
        <v/>
      </c>
      <c r="E134" s="18" t="str">
        <f>IF(Protokoll!E134="","",Protokoll!E134)</f>
        <v/>
      </c>
      <c r="F134" s="18" t="str">
        <f>IF(Protokoll!F134="","",Protokoll!F134)</f>
        <v/>
      </c>
      <c r="G134" s="86" t="str">
        <f>IF(Protokoll!G134="","",Protokoll!G134)</f>
        <v/>
      </c>
      <c r="H134" s="18" t="str">
        <f>IF(Protokoll!H134="","",Protokoll!H134)</f>
        <v/>
      </c>
      <c r="I134" s="18" t="str">
        <f>IF(Protokoll!I134="","",Protokoll!I134)</f>
        <v/>
      </c>
      <c r="J134" s="79" t="str">
        <f>IF(Protokoll!J134="","",Protokoll!J134)</f>
        <v/>
      </c>
      <c r="K134" s="18" t="str">
        <f>IF(Protokoll!K134="","",Protokoll!K134)</f>
        <v/>
      </c>
      <c r="L134" s="18" t="str">
        <f>IF(Protokoll!L134="","",Protokoll!L134)</f>
        <v/>
      </c>
      <c r="M134" s="80" t="str">
        <f>IF(Protokoll!M134="","",Protokoll!M134)</f>
        <v/>
      </c>
      <c r="N134" s="18" t="str">
        <f ca="1">IF(Protokoll!N134="","",VLOOKUP(Protokoll!N134,(INDIRECT(CONCATENATE($B134,"!Q2:S22"))),3,1))</f>
        <v/>
      </c>
      <c r="O134" s="18" t="str">
        <f ca="1">IF(Protokoll!O134="","",VLOOKUP(Protokoll!O134,(INDIRECT(CONCATENATE($B134,"!G2:O22"))),9,1))</f>
        <v/>
      </c>
      <c r="P134" s="18" t="str">
        <f ca="1">IF(Protokoll!P134="","",VLOOKUP(Protokoll!P134,(INDIRECT(CONCATENATE($B134,"!H2:O22"))),8,1))</f>
        <v/>
      </c>
      <c r="Q134" s="18" t="str">
        <f ca="1">IF(Protokoll!Q134="","",VLOOKUP(Protokoll!Q134,(INDIRECT(CONCATENATE($B134,"!I2:O22"))),7,1))</f>
        <v/>
      </c>
      <c r="R134" s="18" t="str">
        <f ca="1">IF(Protokoll!R134="","",VLOOKUP(Protokoll!R134,(INDIRECT(CONCATENATE($B134,"!J2:O22"))),6,1))</f>
        <v/>
      </c>
      <c r="S134" s="18" t="str">
        <f ca="1">IF(Protokoll!S134="","",VLOOKUP(Protokoll!S134,(INDIRECT(CONCATENATE($B134,"!K2:O22"))),5,1))</f>
        <v/>
      </c>
      <c r="T134" s="18" t="str">
        <f ca="1">IF(Protokoll!T134="","",VLOOKUP(Protokoll!T134,(INDIRECT(CONCATENATE($B134,"!R2:S22"))),2,1))</f>
        <v/>
      </c>
      <c r="U134" s="18" t="str">
        <f ca="1">IF(Protokoll!U134="","",VLOOKUP(Protokoll!U134,(INDIRECT(CONCATENATE($B134,"!M2:O22"))),3,1))</f>
        <v/>
      </c>
      <c r="V134" s="18" t="str">
        <f ca="1">IF(Protokoll!V134="","",VLOOKUP(Protokoll!V134,(INDIRECT(CONCATENATE($B134,"!N2:O22"))),2,1))</f>
        <v/>
      </c>
      <c r="W134" s="79" t="str">
        <f>IF(Protokoll!W134="","",Protokoll!W134)</f>
        <v/>
      </c>
      <c r="X134" s="81" t="str">
        <f t="shared" ref="X134:X197" ca="1" si="73">IF((COUNT(N134:V134))=0,"",(SUM(AB134:AJ134)/8))</f>
        <v/>
      </c>
      <c r="AB134" t="str">
        <f t="shared" ca="1" si="53"/>
        <v/>
      </c>
      <c r="AC134" t="str">
        <f t="shared" ca="1" si="54"/>
        <v/>
      </c>
      <c r="AD134" t="str">
        <f t="shared" ca="1" si="55"/>
        <v/>
      </c>
      <c r="AE134" t="str">
        <f t="shared" ca="1" si="56"/>
        <v/>
      </c>
      <c r="AF134" t="str">
        <f t="shared" ca="1" si="57"/>
        <v/>
      </c>
      <c r="AG134" t="str">
        <f t="shared" ca="1" si="58"/>
        <v/>
      </c>
      <c r="AH134" t="str">
        <f t="shared" ca="1" si="59"/>
        <v/>
      </c>
      <c r="AI134" t="str">
        <f t="shared" ca="1" si="60"/>
        <v/>
      </c>
      <c r="AJ134" t="str">
        <f t="shared" ca="1" si="61"/>
        <v/>
      </c>
      <c r="AL134" t="str">
        <f t="shared" ca="1" si="62"/>
        <v/>
      </c>
      <c r="AM134" t="str">
        <f t="shared" ca="1" si="63"/>
        <v/>
      </c>
      <c r="AN134" t="str">
        <f t="shared" ca="1" si="64"/>
        <v/>
      </c>
      <c r="AO134" t="str">
        <f t="shared" ca="1" si="65"/>
        <v/>
      </c>
      <c r="AP134" t="str">
        <f t="shared" ca="1" si="66"/>
        <v/>
      </c>
      <c r="AQ134" t="str">
        <f t="shared" ca="1" si="67"/>
        <v/>
      </c>
      <c r="AR134" t="str">
        <f t="shared" ca="1" si="68"/>
        <v/>
      </c>
      <c r="AS134" t="str">
        <f t="shared" ca="1" si="69"/>
        <v/>
      </c>
      <c r="AT134" t="str">
        <f t="shared" ca="1" si="70"/>
        <v/>
      </c>
    </row>
    <row r="135" spans="1:46" x14ac:dyDescent="0.3">
      <c r="A135" s="2">
        <v>133</v>
      </c>
      <c r="B135" s="19" t="str">
        <f t="shared" si="72"/>
        <v/>
      </c>
      <c r="C135" s="20" t="str">
        <f>IF(Protokoll!C135="","",Protokoll!C135)</f>
        <v/>
      </c>
      <c r="D135" s="20" t="str">
        <f>IF(Protokoll!D135="","",Protokoll!D135)</f>
        <v/>
      </c>
      <c r="E135" s="20" t="str">
        <f>IF(Protokoll!E135="","",Protokoll!E135)</f>
        <v/>
      </c>
      <c r="F135" s="20" t="str">
        <f>IF(Protokoll!F135="","",Protokoll!F135)</f>
        <v/>
      </c>
      <c r="G135" s="82" t="str">
        <f>IF(Protokoll!G135="","",Protokoll!G135)</f>
        <v/>
      </c>
      <c r="H135" s="20" t="str">
        <f>IF(Protokoll!H135="","",Protokoll!H135)</f>
        <v/>
      </c>
      <c r="I135" s="20" t="str">
        <f>IF(Protokoll!I135="","",Protokoll!I135)</f>
        <v/>
      </c>
      <c r="J135" s="83" t="str">
        <f>IF(Protokoll!J135="","",Protokoll!J135)</f>
        <v/>
      </c>
      <c r="K135" s="20" t="str">
        <f>IF(Protokoll!K135="","",Protokoll!K135)</f>
        <v/>
      </c>
      <c r="L135" s="20" t="str">
        <f>IF(Protokoll!L135="","",Protokoll!L135)</f>
        <v/>
      </c>
      <c r="M135" s="84" t="str">
        <f>IF(Protokoll!M135="","",Protokoll!M135)</f>
        <v/>
      </c>
      <c r="N135" s="20" t="str">
        <f ca="1">IF(Protokoll!N135="","",VLOOKUP(Protokoll!N135,(INDIRECT(CONCATENATE($B135,"!Q2:S22"))),3,1))</f>
        <v/>
      </c>
      <c r="O135" s="20" t="str">
        <f ca="1">IF(Protokoll!O135="","",VLOOKUP(Protokoll!O135,(INDIRECT(CONCATENATE($B135,"!G2:O22"))),9,1))</f>
        <v/>
      </c>
      <c r="P135" s="20" t="str">
        <f ca="1">IF(Protokoll!P135="","",VLOOKUP(Protokoll!P135,(INDIRECT(CONCATENATE($B135,"!H2:O22"))),8,1))</f>
        <v/>
      </c>
      <c r="Q135" s="20" t="str">
        <f ca="1">IF(Protokoll!Q135="","",VLOOKUP(Protokoll!Q135,(INDIRECT(CONCATENATE($B135,"!I2:O22"))),7,1))</f>
        <v/>
      </c>
      <c r="R135" s="20" t="str">
        <f ca="1">IF(Protokoll!R135="","",VLOOKUP(Protokoll!R135,(INDIRECT(CONCATENATE($B135,"!J2:O22"))),6,1))</f>
        <v/>
      </c>
      <c r="S135" s="20" t="str">
        <f ca="1">IF(Protokoll!S135="","",VLOOKUP(Protokoll!S135,(INDIRECT(CONCATENATE($B135,"!K2:O22"))),5,1))</f>
        <v/>
      </c>
      <c r="T135" s="20" t="str">
        <f ca="1">IF(Protokoll!T135="","",VLOOKUP(Protokoll!T135,(INDIRECT(CONCATENATE($B135,"!R2:S22"))),2,1))</f>
        <v/>
      </c>
      <c r="U135" s="20" t="str">
        <f ca="1">IF(Protokoll!U135="","",VLOOKUP(Protokoll!U135,(INDIRECT(CONCATENATE($B135,"!M2:O22"))),3,1))</f>
        <v/>
      </c>
      <c r="V135" s="20" t="str">
        <f ca="1">IF(Protokoll!V135="","",VLOOKUP(Protokoll!V135,(INDIRECT(CONCATENATE($B135,"!N2:O22"))),2,1))</f>
        <v/>
      </c>
      <c r="W135" s="83" t="str">
        <f>IF(Protokoll!W135="","",Protokoll!W135)</f>
        <v/>
      </c>
      <c r="X135" s="85" t="str">
        <f t="shared" ca="1" si="73"/>
        <v/>
      </c>
      <c r="AB135" t="str">
        <f t="shared" ca="1" si="53"/>
        <v/>
      </c>
      <c r="AC135" t="str">
        <f t="shared" ca="1" si="54"/>
        <v/>
      </c>
      <c r="AD135" t="str">
        <f t="shared" ca="1" si="55"/>
        <v/>
      </c>
      <c r="AE135" t="str">
        <f t="shared" ca="1" si="56"/>
        <v/>
      </c>
      <c r="AF135" t="str">
        <f t="shared" ca="1" si="57"/>
        <v/>
      </c>
      <c r="AG135" t="str">
        <f t="shared" ca="1" si="58"/>
        <v/>
      </c>
      <c r="AH135" t="str">
        <f t="shared" ca="1" si="59"/>
        <v/>
      </c>
      <c r="AI135" t="str">
        <f t="shared" ca="1" si="60"/>
        <v/>
      </c>
      <c r="AJ135" t="str">
        <f t="shared" ca="1" si="61"/>
        <v/>
      </c>
      <c r="AL135" t="str">
        <f t="shared" ca="1" si="62"/>
        <v/>
      </c>
      <c r="AM135" t="str">
        <f t="shared" ca="1" si="63"/>
        <v/>
      </c>
      <c r="AN135" t="str">
        <f t="shared" ca="1" si="64"/>
        <v/>
      </c>
      <c r="AO135" t="str">
        <f t="shared" ca="1" si="65"/>
        <v/>
      </c>
      <c r="AP135" t="str">
        <f t="shared" ca="1" si="66"/>
        <v/>
      </c>
      <c r="AQ135" t="str">
        <f t="shared" ca="1" si="67"/>
        <v/>
      </c>
      <c r="AR135" t="str">
        <f t="shared" ca="1" si="68"/>
        <v/>
      </c>
      <c r="AS135" t="str">
        <f t="shared" ca="1" si="69"/>
        <v/>
      </c>
      <c r="AT135" t="str">
        <f t="shared" ca="1" si="70"/>
        <v/>
      </c>
    </row>
    <row r="136" spans="1:46" x14ac:dyDescent="0.3">
      <c r="A136" s="15">
        <v>134</v>
      </c>
      <c r="B136" s="16" t="str">
        <f t="shared" si="72"/>
        <v/>
      </c>
      <c r="C136" s="18" t="str">
        <f>IF(Protokoll!C136="","",Protokoll!C136)</f>
        <v/>
      </c>
      <c r="D136" s="18" t="str">
        <f>IF(Protokoll!D136="","",Protokoll!D136)</f>
        <v/>
      </c>
      <c r="E136" s="18" t="str">
        <f>IF(Protokoll!E136="","",Protokoll!E136)</f>
        <v/>
      </c>
      <c r="F136" s="18" t="str">
        <f>IF(Protokoll!F136="","",Protokoll!F136)</f>
        <v/>
      </c>
      <c r="G136" s="86" t="str">
        <f>IF(Protokoll!G136="","",Protokoll!G136)</f>
        <v/>
      </c>
      <c r="H136" s="18" t="str">
        <f>IF(Protokoll!H136="","",Protokoll!H136)</f>
        <v/>
      </c>
      <c r="I136" s="18" t="str">
        <f>IF(Protokoll!I136="","",Protokoll!I136)</f>
        <v/>
      </c>
      <c r="J136" s="79" t="str">
        <f>IF(Protokoll!J136="","",Protokoll!J136)</f>
        <v/>
      </c>
      <c r="K136" s="18" t="str">
        <f>IF(Protokoll!K136="","",Protokoll!K136)</f>
        <v/>
      </c>
      <c r="L136" s="18" t="str">
        <f>IF(Protokoll!L136="","",Protokoll!L136)</f>
        <v/>
      </c>
      <c r="M136" s="80" t="str">
        <f>IF(Protokoll!M136="","",Protokoll!M136)</f>
        <v/>
      </c>
      <c r="N136" s="18" t="str">
        <f ca="1">IF(Protokoll!N136="","",VLOOKUP(Protokoll!N136,(INDIRECT(CONCATENATE($B136,"!Q2:S22"))),3,1))</f>
        <v/>
      </c>
      <c r="O136" s="18" t="str">
        <f ca="1">IF(Protokoll!O136="","",VLOOKUP(Protokoll!O136,(INDIRECT(CONCATENATE($B136,"!G2:O22"))),9,1))</f>
        <v/>
      </c>
      <c r="P136" s="18" t="str">
        <f ca="1">IF(Protokoll!P136="","",VLOOKUP(Protokoll!P136,(INDIRECT(CONCATENATE($B136,"!H2:O22"))),8,1))</f>
        <v/>
      </c>
      <c r="Q136" s="18" t="str">
        <f ca="1">IF(Protokoll!Q136="","",VLOOKUP(Protokoll!Q136,(INDIRECT(CONCATENATE($B136,"!I2:O22"))),7,1))</f>
        <v/>
      </c>
      <c r="R136" s="18" t="str">
        <f ca="1">IF(Protokoll!R136="","",VLOOKUP(Protokoll!R136,(INDIRECT(CONCATENATE($B136,"!J2:O22"))),6,1))</f>
        <v/>
      </c>
      <c r="S136" s="18" t="str">
        <f ca="1">IF(Protokoll!S136="","",VLOOKUP(Protokoll!S136,(INDIRECT(CONCATENATE($B136,"!K2:O22"))),5,1))</f>
        <v/>
      </c>
      <c r="T136" s="18" t="str">
        <f ca="1">IF(Protokoll!T136="","",VLOOKUP(Protokoll!T136,(INDIRECT(CONCATENATE($B136,"!R2:S22"))),2,1))</f>
        <v/>
      </c>
      <c r="U136" s="18" t="str">
        <f ca="1">IF(Protokoll!U136="","",VLOOKUP(Protokoll!U136,(INDIRECT(CONCATENATE($B136,"!M2:O22"))),3,1))</f>
        <v/>
      </c>
      <c r="V136" s="18" t="str">
        <f ca="1">IF(Protokoll!V136="","",VLOOKUP(Protokoll!V136,(INDIRECT(CONCATENATE($B136,"!N2:O22"))),2,1))</f>
        <v/>
      </c>
      <c r="W136" s="79" t="str">
        <f>IF(Protokoll!W136="","",Protokoll!W136)</f>
        <v/>
      </c>
      <c r="X136" s="81" t="str">
        <f t="shared" ca="1" si="73"/>
        <v/>
      </c>
      <c r="AB136" t="str">
        <f t="shared" ca="1" si="53"/>
        <v/>
      </c>
      <c r="AC136" t="str">
        <f t="shared" ca="1" si="54"/>
        <v/>
      </c>
      <c r="AD136" t="str">
        <f t="shared" ca="1" si="55"/>
        <v/>
      </c>
      <c r="AE136" t="str">
        <f t="shared" ca="1" si="56"/>
        <v/>
      </c>
      <c r="AF136" t="str">
        <f t="shared" ca="1" si="57"/>
        <v/>
      </c>
      <c r="AG136" t="str">
        <f t="shared" ca="1" si="58"/>
        <v/>
      </c>
      <c r="AH136" t="str">
        <f t="shared" ca="1" si="59"/>
        <v/>
      </c>
      <c r="AI136" t="str">
        <f t="shared" ca="1" si="60"/>
        <v/>
      </c>
      <c r="AJ136" t="str">
        <f t="shared" ca="1" si="61"/>
        <v/>
      </c>
      <c r="AL136" t="str">
        <f t="shared" ca="1" si="62"/>
        <v/>
      </c>
      <c r="AM136" t="str">
        <f t="shared" ca="1" si="63"/>
        <v/>
      </c>
      <c r="AN136" t="str">
        <f t="shared" ca="1" si="64"/>
        <v/>
      </c>
      <c r="AO136" t="str">
        <f t="shared" ca="1" si="65"/>
        <v/>
      </c>
      <c r="AP136" t="str">
        <f t="shared" ca="1" si="66"/>
        <v/>
      </c>
      <c r="AQ136" t="str">
        <f t="shared" ca="1" si="67"/>
        <v/>
      </c>
      <c r="AR136" t="str">
        <f t="shared" ca="1" si="68"/>
        <v/>
      </c>
      <c r="AS136" t="str">
        <f t="shared" ca="1" si="69"/>
        <v/>
      </c>
      <c r="AT136" t="str">
        <f t="shared" ca="1" si="70"/>
        <v/>
      </c>
    </row>
    <row r="137" spans="1:46" x14ac:dyDescent="0.3">
      <c r="A137" s="2">
        <v>135</v>
      </c>
      <c r="B137" s="19" t="str">
        <f t="shared" si="72"/>
        <v/>
      </c>
      <c r="C137" s="20" t="str">
        <f>IF(Protokoll!C137="","",Protokoll!C137)</f>
        <v/>
      </c>
      <c r="D137" s="20" t="str">
        <f>IF(Protokoll!D137="","",Protokoll!D137)</f>
        <v/>
      </c>
      <c r="E137" s="20" t="str">
        <f>IF(Protokoll!E137="","",Protokoll!E137)</f>
        <v/>
      </c>
      <c r="F137" s="20" t="str">
        <f>IF(Protokoll!F137="","",Protokoll!F137)</f>
        <v/>
      </c>
      <c r="G137" s="82" t="str">
        <f>IF(Protokoll!G137="","",Protokoll!G137)</f>
        <v/>
      </c>
      <c r="H137" s="20" t="str">
        <f>IF(Protokoll!H137="","",Protokoll!H137)</f>
        <v/>
      </c>
      <c r="I137" s="20" t="str">
        <f>IF(Protokoll!I137="","",Protokoll!I137)</f>
        <v/>
      </c>
      <c r="J137" s="83" t="str">
        <f>IF(Protokoll!J137="","",Protokoll!J137)</f>
        <v/>
      </c>
      <c r="K137" s="20" t="str">
        <f>IF(Protokoll!K137="","",Protokoll!K137)</f>
        <v/>
      </c>
      <c r="L137" s="20" t="str">
        <f>IF(Protokoll!L137="","",Protokoll!L137)</f>
        <v/>
      </c>
      <c r="M137" s="84" t="str">
        <f>IF(Protokoll!M137="","",Protokoll!M137)</f>
        <v/>
      </c>
      <c r="N137" s="20" t="str">
        <f ca="1">IF(Protokoll!N137="","",VLOOKUP(Protokoll!N137,(INDIRECT(CONCATENATE($B137,"!Q2:S22"))),3,1))</f>
        <v/>
      </c>
      <c r="O137" s="20" t="str">
        <f ca="1">IF(Protokoll!O137="","",VLOOKUP(Protokoll!O137,(INDIRECT(CONCATENATE($B137,"!G2:O22"))),9,1))</f>
        <v/>
      </c>
      <c r="P137" s="20" t="str">
        <f ca="1">IF(Protokoll!P137="","",VLOOKUP(Protokoll!P137,(INDIRECT(CONCATENATE($B137,"!H2:O22"))),8,1))</f>
        <v/>
      </c>
      <c r="Q137" s="20" t="str">
        <f ca="1">IF(Protokoll!Q137="","",VLOOKUP(Protokoll!Q137,(INDIRECT(CONCATENATE($B137,"!I2:O22"))),7,1))</f>
        <v/>
      </c>
      <c r="R137" s="20" t="str">
        <f ca="1">IF(Protokoll!R137="","",VLOOKUP(Protokoll!R137,(INDIRECT(CONCATENATE($B137,"!J2:O22"))),6,1))</f>
        <v/>
      </c>
      <c r="S137" s="20" t="str">
        <f ca="1">IF(Protokoll!S137="","",VLOOKUP(Protokoll!S137,(INDIRECT(CONCATENATE($B137,"!K2:O22"))),5,1))</f>
        <v/>
      </c>
      <c r="T137" s="20" t="str">
        <f ca="1">IF(Protokoll!T137="","",VLOOKUP(Protokoll!T137,(INDIRECT(CONCATENATE($B137,"!R2:S22"))),2,1))</f>
        <v/>
      </c>
      <c r="U137" s="20" t="str">
        <f ca="1">IF(Protokoll!U137="","",VLOOKUP(Protokoll!U137,(INDIRECT(CONCATENATE($B137,"!M2:O22"))),3,1))</f>
        <v/>
      </c>
      <c r="V137" s="20" t="str">
        <f ca="1">IF(Protokoll!V137="","",VLOOKUP(Protokoll!V137,(INDIRECT(CONCATENATE($B137,"!N2:O22"))),2,1))</f>
        <v/>
      </c>
      <c r="W137" s="83" t="str">
        <f>IF(Protokoll!W137="","",Protokoll!W137)</f>
        <v/>
      </c>
      <c r="X137" s="85" t="str">
        <f t="shared" ca="1" si="73"/>
        <v/>
      </c>
      <c r="AB137" t="str">
        <f t="shared" ca="1" si="53"/>
        <v/>
      </c>
      <c r="AC137" t="str">
        <f t="shared" ca="1" si="54"/>
        <v/>
      </c>
      <c r="AD137" t="str">
        <f t="shared" ca="1" si="55"/>
        <v/>
      </c>
      <c r="AE137" t="str">
        <f t="shared" ca="1" si="56"/>
        <v/>
      </c>
      <c r="AF137" t="str">
        <f t="shared" ca="1" si="57"/>
        <v/>
      </c>
      <c r="AG137" t="str">
        <f t="shared" ca="1" si="58"/>
        <v/>
      </c>
      <c r="AH137" t="str">
        <f t="shared" ca="1" si="59"/>
        <v/>
      </c>
      <c r="AI137" t="str">
        <f t="shared" ca="1" si="60"/>
        <v/>
      </c>
      <c r="AJ137" t="str">
        <f t="shared" ca="1" si="61"/>
        <v/>
      </c>
      <c r="AL137" t="str">
        <f t="shared" ca="1" si="62"/>
        <v/>
      </c>
      <c r="AM137" t="str">
        <f t="shared" ca="1" si="63"/>
        <v/>
      </c>
      <c r="AN137" t="str">
        <f t="shared" ca="1" si="64"/>
        <v/>
      </c>
      <c r="AO137" t="str">
        <f t="shared" ca="1" si="65"/>
        <v/>
      </c>
      <c r="AP137" t="str">
        <f t="shared" ca="1" si="66"/>
        <v/>
      </c>
      <c r="AQ137" t="str">
        <f t="shared" ca="1" si="67"/>
        <v/>
      </c>
      <c r="AR137" t="str">
        <f t="shared" ca="1" si="68"/>
        <v/>
      </c>
      <c r="AS137" t="str">
        <f t="shared" ca="1" si="69"/>
        <v/>
      </c>
      <c r="AT137" t="str">
        <f t="shared" ca="1" si="70"/>
        <v/>
      </c>
    </row>
    <row r="138" spans="1:46" x14ac:dyDescent="0.3">
      <c r="A138" s="15">
        <v>136</v>
      </c>
      <c r="B138" s="16" t="str">
        <f t="shared" si="72"/>
        <v/>
      </c>
      <c r="C138" s="18" t="str">
        <f>IF(Protokoll!C138="","",Protokoll!C138)</f>
        <v/>
      </c>
      <c r="D138" s="18" t="str">
        <f>IF(Protokoll!D138="","",Protokoll!D138)</f>
        <v/>
      </c>
      <c r="E138" s="18" t="str">
        <f>IF(Protokoll!E138="","",Protokoll!E138)</f>
        <v/>
      </c>
      <c r="F138" s="18" t="str">
        <f>IF(Protokoll!F138="","",Protokoll!F138)</f>
        <v/>
      </c>
      <c r="G138" s="86" t="str">
        <f>IF(Protokoll!G138="","",Protokoll!G138)</f>
        <v/>
      </c>
      <c r="H138" s="18" t="str">
        <f>IF(Protokoll!H138="","",Protokoll!H138)</f>
        <v/>
      </c>
      <c r="I138" s="18" t="str">
        <f>IF(Protokoll!I138="","",Protokoll!I138)</f>
        <v/>
      </c>
      <c r="J138" s="79" t="str">
        <f>IF(Protokoll!J138="","",Protokoll!J138)</f>
        <v/>
      </c>
      <c r="K138" s="18" t="str">
        <f>IF(Protokoll!K138="","",Protokoll!K138)</f>
        <v/>
      </c>
      <c r="L138" s="18" t="str">
        <f>IF(Protokoll!L138="","",Protokoll!L138)</f>
        <v/>
      </c>
      <c r="M138" s="80" t="str">
        <f>IF(Protokoll!M138="","",Protokoll!M138)</f>
        <v/>
      </c>
      <c r="N138" s="18" t="str">
        <f ca="1">IF(Protokoll!N138="","",VLOOKUP(Protokoll!N138,(INDIRECT(CONCATENATE($B138,"!Q2:S22"))),3,1))</f>
        <v/>
      </c>
      <c r="O138" s="18" t="str">
        <f ca="1">IF(Protokoll!O138="","",VLOOKUP(Protokoll!O138,(INDIRECT(CONCATENATE($B138,"!G2:O22"))),9,1))</f>
        <v/>
      </c>
      <c r="P138" s="18" t="str">
        <f ca="1">IF(Protokoll!P138="","",VLOOKUP(Protokoll!P138,(INDIRECT(CONCATENATE($B138,"!H2:O22"))),8,1))</f>
        <v/>
      </c>
      <c r="Q138" s="18" t="str">
        <f ca="1">IF(Protokoll!Q138="","",VLOOKUP(Protokoll!Q138,(INDIRECT(CONCATENATE($B138,"!I2:O22"))),7,1))</f>
        <v/>
      </c>
      <c r="R138" s="18" t="str">
        <f ca="1">IF(Protokoll!R138="","",VLOOKUP(Protokoll!R138,(INDIRECT(CONCATENATE($B138,"!J2:O22"))),6,1))</f>
        <v/>
      </c>
      <c r="S138" s="18" t="str">
        <f ca="1">IF(Protokoll!S138="","",VLOOKUP(Protokoll!S138,(INDIRECT(CONCATENATE($B138,"!K2:O22"))),5,1))</f>
        <v/>
      </c>
      <c r="T138" s="18" t="str">
        <f ca="1">IF(Protokoll!T138="","",VLOOKUP(Protokoll!T138,(INDIRECT(CONCATENATE($B138,"!R2:S22"))),2,1))</f>
        <v/>
      </c>
      <c r="U138" s="18" t="str">
        <f ca="1">IF(Protokoll!U138="","",VLOOKUP(Protokoll!U138,(INDIRECT(CONCATENATE($B138,"!M2:O22"))),3,1))</f>
        <v/>
      </c>
      <c r="V138" s="18" t="str">
        <f ca="1">IF(Protokoll!V138="","",VLOOKUP(Protokoll!V138,(INDIRECT(CONCATENATE($B138,"!N2:O22"))),2,1))</f>
        <v/>
      </c>
      <c r="W138" s="79" t="str">
        <f>IF(Protokoll!W138="","",Protokoll!W138)</f>
        <v/>
      </c>
      <c r="X138" s="81" t="str">
        <f t="shared" ca="1" si="73"/>
        <v/>
      </c>
      <c r="AB138" t="str">
        <f t="shared" ca="1" si="53"/>
        <v/>
      </c>
      <c r="AC138" t="str">
        <f t="shared" ca="1" si="54"/>
        <v/>
      </c>
      <c r="AD138" t="str">
        <f t="shared" ca="1" si="55"/>
        <v/>
      </c>
      <c r="AE138" t="str">
        <f t="shared" ca="1" si="56"/>
        <v/>
      </c>
      <c r="AF138" t="str">
        <f t="shared" ca="1" si="57"/>
        <v/>
      </c>
      <c r="AG138" t="str">
        <f t="shared" ca="1" si="58"/>
        <v/>
      </c>
      <c r="AH138" t="str">
        <f t="shared" ca="1" si="59"/>
        <v/>
      </c>
      <c r="AI138" t="str">
        <f t="shared" ca="1" si="60"/>
        <v/>
      </c>
      <c r="AJ138" t="str">
        <f t="shared" ca="1" si="61"/>
        <v/>
      </c>
      <c r="AL138" t="str">
        <f t="shared" ca="1" si="62"/>
        <v/>
      </c>
      <c r="AM138" t="str">
        <f t="shared" ca="1" si="63"/>
        <v/>
      </c>
      <c r="AN138" t="str">
        <f t="shared" ca="1" si="64"/>
        <v/>
      </c>
      <c r="AO138" t="str">
        <f t="shared" ca="1" si="65"/>
        <v/>
      </c>
      <c r="AP138" t="str">
        <f t="shared" ca="1" si="66"/>
        <v/>
      </c>
      <c r="AQ138" t="str">
        <f t="shared" ca="1" si="67"/>
        <v/>
      </c>
      <c r="AR138" t="str">
        <f t="shared" ca="1" si="68"/>
        <v/>
      </c>
      <c r="AS138" t="str">
        <f t="shared" ca="1" si="69"/>
        <v/>
      </c>
      <c r="AT138" t="str">
        <f t="shared" ca="1" si="70"/>
        <v/>
      </c>
    </row>
    <row r="139" spans="1:46" x14ac:dyDescent="0.3">
      <c r="A139" s="2">
        <v>137</v>
      </c>
      <c r="B139" s="19" t="str">
        <f t="shared" si="72"/>
        <v/>
      </c>
      <c r="C139" s="20" t="str">
        <f>IF(Protokoll!C139="","",Protokoll!C139)</f>
        <v/>
      </c>
      <c r="D139" s="20" t="str">
        <f>IF(Protokoll!D139="","",Protokoll!D139)</f>
        <v/>
      </c>
      <c r="E139" s="20" t="str">
        <f>IF(Protokoll!E139="","",Protokoll!E139)</f>
        <v/>
      </c>
      <c r="F139" s="20" t="str">
        <f>IF(Protokoll!F139="","",Protokoll!F139)</f>
        <v/>
      </c>
      <c r="G139" s="82" t="str">
        <f>IF(Protokoll!G139="","",Protokoll!G139)</f>
        <v/>
      </c>
      <c r="H139" s="20" t="str">
        <f>IF(Protokoll!H139="","",Protokoll!H139)</f>
        <v/>
      </c>
      <c r="I139" s="20" t="str">
        <f>IF(Protokoll!I139="","",Protokoll!I139)</f>
        <v/>
      </c>
      <c r="J139" s="83" t="str">
        <f>IF(Protokoll!J139="","",Protokoll!J139)</f>
        <v/>
      </c>
      <c r="K139" s="20" t="str">
        <f>IF(Protokoll!K139="","",Protokoll!K139)</f>
        <v/>
      </c>
      <c r="L139" s="20" t="str">
        <f>IF(Protokoll!L139="","",Protokoll!L139)</f>
        <v/>
      </c>
      <c r="M139" s="84" t="str">
        <f>IF(Protokoll!M139="","",Protokoll!M139)</f>
        <v/>
      </c>
      <c r="N139" s="20" t="str">
        <f ca="1">IF(Protokoll!N139="","",VLOOKUP(Protokoll!N139,(INDIRECT(CONCATENATE($B139,"!Q2:S22"))),3,1))</f>
        <v/>
      </c>
      <c r="O139" s="20" t="str">
        <f ca="1">IF(Protokoll!O139="","",VLOOKUP(Protokoll!O139,(INDIRECT(CONCATENATE($B139,"!G2:O22"))),9,1))</f>
        <v/>
      </c>
      <c r="P139" s="20" t="str">
        <f ca="1">IF(Protokoll!P139="","",VLOOKUP(Protokoll!P139,(INDIRECT(CONCATENATE($B139,"!H2:O22"))),8,1))</f>
        <v/>
      </c>
      <c r="Q139" s="20" t="str">
        <f ca="1">IF(Protokoll!Q139="","",VLOOKUP(Protokoll!Q139,(INDIRECT(CONCATENATE($B139,"!I2:O22"))),7,1))</f>
        <v/>
      </c>
      <c r="R139" s="20" t="str">
        <f ca="1">IF(Protokoll!R139="","",VLOOKUP(Protokoll!R139,(INDIRECT(CONCATENATE($B139,"!J2:O22"))),6,1))</f>
        <v/>
      </c>
      <c r="S139" s="20" t="str">
        <f ca="1">IF(Protokoll!S139="","",VLOOKUP(Protokoll!S139,(INDIRECT(CONCATENATE($B139,"!K2:O22"))),5,1))</f>
        <v/>
      </c>
      <c r="T139" s="20" t="str">
        <f ca="1">IF(Protokoll!T139="","",VLOOKUP(Protokoll!T139,(INDIRECT(CONCATENATE($B139,"!R2:S22"))),2,1))</f>
        <v/>
      </c>
      <c r="U139" s="20" t="str">
        <f ca="1">IF(Protokoll!U139="","",VLOOKUP(Protokoll!U139,(INDIRECT(CONCATENATE($B139,"!M2:O22"))),3,1))</f>
        <v/>
      </c>
      <c r="V139" s="20" t="str">
        <f ca="1">IF(Protokoll!V139="","",VLOOKUP(Protokoll!V139,(INDIRECT(CONCATENATE($B139,"!N2:O22"))),2,1))</f>
        <v/>
      </c>
      <c r="W139" s="83" t="str">
        <f>IF(Protokoll!W139="","",Protokoll!W139)</f>
        <v/>
      </c>
      <c r="X139" s="85" t="str">
        <f t="shared" ca="1" si="73"/>
        <v/>
      </c>
      <c r="AB139" t="str">
        <f t="shared" ca="1" si="53"/>
        <v/>
      </c>
      <c r="AC139" t="str">
        <f t="shared" ca="1" si="54"/>
        <v/>
      </c>
      <c r="AD139" t="str">
        <f t="shared" ca="1" si="55"/>
        <v/>
      </c>
      <c r="AE139" t="str">
        <f t="shared" ca="1" si="56"/>
        <v/>
      </c>
      <c r="AF139" t="str">
        <f t="shared" ca="1" si="57"/>
        <v/>
      </c>
      <c r="AG139" t="str">
        <f t="shared" ca="1" si="58"/>
        <v/>
      </c>
      <c r="AH139" t="str">
        <f t="shared" ca="1" si="59"/>
        <v/>
      </c>
      <c r="AI139" t="str">
        <f t="shared" ca="1" si="60"/>
        <v/>
      </c>
      <c r="AJ139" t="str">
        <f t="shared" ca="1" si="61"/>
        <v/>
      </c>
      <c r="AL139" t="str">
        <f t="shared" ca="1" si="62"/>
        <v/>
      </c>
      <c r="AM139" t="str">
        <f t="shared" ca="1" si="63"/>
        <v/>
      </c>
      <c r="AN139" t="str">
        <f t="shared" ca="1" si="64"/>
        <v/>
      </c>
      <c r="AO139" t="str">
        <f t="shared" ca="1" si="65"/>
        <v/>
      </c>
      <c r="AP139" t="str">
        <f t="shared" ca="1" si="66"/>
        <v/>
      </c>
      <c r="AQ139" t="str">
        <f t="shared" ca="1" si="67"/>
        <v/>
      </c>
      <c r="AR139" t="str">
        <f t="shared" ca="1" si="68"/>
        <v/>
      </c>
      <c r="AS139" t="str">
        <f t="shared" ca="1" si="69"/>
        <v/>
      </c>
      <c r="AT139" t="str">
        <f t="shared" ca="1" si="70"/>
        <v/>
      </c>
    </row>
    <row r="140" spans="1:46" x14ac:dyDescent="0.3">
      <c r="A140" s="15">
        <v>138</v>
      </c>
      <c r="B140" s="16" t="str">
        <f t="shared" si="72"/>
        <v/>
      </c>
      <c r="C140" s="18" t="str">
        <f>IF(Protokoll!C140="","",Protokoll!C140)</f>
        <v/>
      </c>
      <c r="D140" s="18" t="str">
        <f>IF(Protokoll!D140="","",Protokoll!D140)</f>
        <v/>
      </c>
      <c r="E140" s="18" t="str">
        <f>IF(Protokoll!E140="","",Protokoll!E140)</f>
        <v/>
      </c>
      <c r="F140" s="18" t="str">
        <f>IF(Protokoll!F140="","",Protokoll!F140)</f>
        <v/>
      </c>
      <c r="G140" s="86" t="str">
        <f>IF(Protokoll!G140="","",Protokoll!G140)</f>
        <v/>
      </c>
      <c r="H140" s="18" t="str">
        <f>IF(Protokoll!H140="","",Protokoll!H140)</f>
        <v/>
      </c>
      <c r="I140" s="18" t="str">
        <f>IF(Protokoll!I140="","",Protokoll!I140)</f>
        <v/>
      </c>
      <c r="J140" s="79" t="str">
        <f>IF(Protokoll!J140="","",Protokoll!J140)</f>
        <v/>
      </c>
      <c r="K140" s="18" t="str">
        <f>IF(Protokoll!K140="","",Protokoll!K140)</f>
        <v/>
      </c>
      <c r="L140" s="18" t="str">
        <f>IF(Protokoll!L140="","",Protokoll!L140)</f>
        <v/>
      </c>
      <c r="M140" s="80" t="str">
        <f>IF(Protokoll!M140="","",Protokoll!M140)</f>
        <v/>
      </c>
      <c r="N140" s="18" t="str">
        <f ca="1">IF(Protokoll!N140="","",VLOOKUP(Protokoll!N140,(INDIRECT(CONCATENATE($B140,"!Q2:S22"))),3,1))</f>
        <v/>
      </c>
      <c r="O140" s="18" t="str">
        <f ca="1">IF(Protokoll!O140="","",VLOOKUP(Protokoll!O140,(INDIRECT(CONCATENATE($B140,"!G2:O22"))),9,1))</f>
        <v/>
      </c>
      <c r="P140" s="18" t="str">
        <f ca="1">IF(Protokoll!P140="","",VLOOKUP(Protokoll!P140,(INDIRECT(CONCATENATE($B140,"!H2:O22"))),8,1))</f>
        <v/>
      </c>
      <c r="Q140" s="18" t="str">
        <f ca="1">IF(Protokoll!Q140="","",VLOOKUP(Protokoll!Q140,(INDIRECT(CONCATENATE($B140,"!I2:O22"))),7,1))</f>
        <v/>
      </c>
      <c r="R140" s="18" t="str">
        <f ca="1">IF(Protokoll!R140="","",VLOOKUP(Protokoll!R140,(INDIRECT(CONCATENATE($B140,"!J2:O22"))),6,1))</f>
        <v/>
      </c>
      <c r="S140" s="18" t="str">
        <f ca="1">IF(Protokoll!S140="","",VLOOKUP(Protokoll!S140,(INDIRECT(CONCATENATE($B140,"!K2:O22"))),5,1))</f>
        <v/>
      </c>
      <c r="T140" s="18" t="str">
        <f ca="1">IF(Protokoll!T140="","",VLOOKUP(Protokoll!T140,(INDIRECT(CONCATENATE($B140,"!R2:S22"))),2,1))</f>
        <v/>
      </c>
      <c r="U140" s="18" t="str">
        <f ca="1">IF(Protokoll!U140="","",VLOOKUP(Protokoll!U140,(INDIRECT(CONCATENATE($B140,"!M2:O22"))),3,1))</f>
        <v/>
      </c>
      <c r="V140" s="18" t="str">
        <f ca="1">IF(Protokoll!V140="","",VLOOKUP(Protokoll!V140,(INDIRECT(CONCATENATE($B140,"!N2:O22"))),2,1))</f>
        <v/>
      </c>
      <c r="W140" s="79" t="str">
        <f>IF(Protokoll!W140="","",Protokoll!W140)</f>
        <v/>
      </c>
      <c r="X140" s="81" t="str">
        <f t="shared" ca="1" si="73"/>
        <v/>
      </c>
      <c r="AB140" t="str">
        <f t="shared" ca="1" si="53"/>
        <v/>
      </c>
      <c r="AC140" t="str">
        <f t="shared" ca="1" si="54"/>
        <v/>
      </c>
      <c r="AD140" t="str">
        <f t="shared" ca="1" si="55"/>
        <v/>
      </c>
      <c r="AE140" t="str">
        <f t="shared" ca="1" si="56"/>
        <v/>
      </c>
      <c r="AF140" t="str">
        <f t="shared" ca="1" si="57"/>
        <v/>
      </c>
      <c r="AG140" t="str">
        <f t="shared" ca="1" si="58"/>
        <v/>
      </c>
      <c r="AH140" t="str">
        <f t="shared" ca="1" si="59"/>
        <v/>
      </c>
      <c r="AI140" t="str">
        <f t="shared" ca="1" si="60"/>
        <v/>
      </c>
      <c r="AJ140" t="str">
        <f t="shared" ca="1" si="61"/>
        <v/>
      </c>
      <c r="AL140" t="str">
        <f t="shared" ca="1" si="62"/>
        <v/>
      </c>
      <c r="AM140" t="str">
        <f t="shared" ca="1" si="63"/>
        <v/>
      </c>
      <c r="AN140" t="str">
        <f t="shared" ca="1" si="64"/>
        <v/>
      </c>
      <c r="AO140" t="str">
        <f t="shared" ca="1" si="65"/>
        <v/>
      </c>
      <c r="AP140" t="str">
        <f t="shared" ca="1" si="66"/>
        <v/>
      </c>
      <c r="AQ140" t="str">
        <f t="shared" ca="1" si="67"/>
        <v/>
      </c>
      <c r="AR140" t="str">
        <f t="shared" ca="1" si="68"/>
        <v/>
      </c>
      <c r="AS140" t="str">
        <f t="shared" ca="1" si="69"/>
        <v/>
      </c>
      <c r="AT140" t="str">
        <f t="shared" ca="1" si="70"/>
        <v/>
      </c>
    </row>
    <row r="141" spans="1:46" x14ac:dyDescent="0.3">
      <c r="A141" s="2">
        <v>139</v>
      </c>
      <c r="B141" s="19" t="str">
        <f t="shared" si="72"/>
        <v/>
      </c>
      <c r="C141" s="20" t="str">
        <f>IF(Protokoll!C141="","",Protokoll!C141)</f>
        <v/>
      </c>
      <c r="D141" s="20" t="str">
        <f>IF(Protokoll!D141="","",Protokoll!D141)</f>
        <v/>
      </c>
      <c r="E141" s="20" t="str">
        <f>IF(Protokoll!E141="","",Protokoll!E141)</f>
        <v/>
      </c>
      <c r="F141" s="20" t="str">
        <f>IF(Protokoll!F141="","",Protokoll!F141)</f>
        <v/>
      </c>
      <c r="G141" s="82" t="str">
        <f>IF(Protokoll!G141="","",Protokoll!G141)</f>
        <v/>
      </c>
      <c r="H141" s="20" t="str">
        <f>IF(Protokoll!H141="","",Protokoll!H141)</f>
        <v/>
      </c>
      <c r="I141" s="20" t="str">
        <f>IF(Protokoll!I141="","",Protokoll!I141)</f>
        <v/>
      </c>
      <c r="J141" s="83" t="str">
        <f>IF(Protokoll!J141="","",Protokoll!J141)</f>
        <v/>
      </c>
      <c r="K141" s="20" t="str">
        <f>IF(Protokoll!K141="","",Protokoll!K141)</f>
        <v/>
      </c>
      <c r="L141" s="20" t="str">
        <f>IF(Protokoll!L141="","",Protokoll!L141)</f>
        <v/>
      </c>
      <c r="M141" s="84" t="str">
        <f>IF(Protokoll!M141="","",Protokoll!M141)</f>
        <v/>
      </c>
      <c r="N141" s="20" t="str">
        <f ca="1">IF(Protokoll!N141="","",VLOOKUP(Protokoll!N141,(INDIRECT(CONCATENATE($B141,"!Q2:S22"))),3,1))</f>
        <v/>
      </c>
      <c r="O141" s="20" t="str">
        <f ca="1">IF(Protokoll!O141="","",VLOOKUP(Protokoll!O141,(INDIRECT(CONCATENATE($B141,"!G2:O22"))),9,1))</f>
        <v/>
      </c>
      <c r="P141" s="20" t="str">
        <f ca="1">IF(Protokoll!P141="","",VLOOKUP(Protokoll!P141,(INDIRECT(CONCATENATE($B141,"!H2:O22"))),8,1))</f>
        <v/>
      </c>
      <c r="Q141" s="20" t="str">
        <f ca="1">IF(Protokoll!Q141="","",VLOOKUP(Protokoll!Q141,(INDIRECT(CONCATENATE($B141,"!I2:O22"))),7,1))</f>
        <v/>
      </c>
      <c r="R141" s="20" t="str">
        <f ca="1">IF(Protokoll!R141="","",VLOOKUP(Protokoll!R141,(INDIRECT(CONCATENATE($B141,"!J2:O22"))),6,1))</f>
        <v/>
      </c>
      <c r="S141" s="20" t="str">
        <f ca="1">IF(Protokoll!S141="","",VLOOKUP(Protokoll!S141,(INDIRECT(CONCATENATE($B141,"!K2:O22"))),5,1))</f>
        <v/>
      </c>
      <c r="T141" s="20" t="str">
        <f ca="1">IF(Protokoll!T141="","",VLOOKUP(Protokoll!T141,(INDIRECT(CONCATENATE($B141,"!R2:S22"))),2,1))</f>
        <v/>
      </c>
      <c r="U141" s="20" t="str">
        <f ca="1">IF(Protokoll!U141="","",VLOOKUP(Protokoll!U141,(INDIRECT(CONCATENATE($B141,"!M2:O22"))),3,1))</f>
        <v/>
      </c>
      <c r="V141" s="20" t="str">
        <f ca="1">IF(Protokoll!V141="","",VLOOKUP(Protokoll!V141,(INDIRECT(CONCATENATE($B141,"!N2:O22"))),2,1))</f>
        <v/>
      </c>
      <c r="W141" s="83" t="str">
        <f>IF(Protokoll!W141="","",Protokoll!W141)</f>
        <v/>
      </c>
      <c r="X141" s="85" t="str">
        <f t="shared" ca="1" si="73"/>
        <v/>
      </c>
      <c r="AB141" t="str">
        <f t="shared" ca="1" si="53"/>
        <v/>
      </c>
      <c r="AC141" t="str">
        <f t="shared" ca="1" si="54"/>
        <v/>
      </c>
      <c r="AD141" t="str">
        <f t="shared" ca="1" si="55"/>
        <v/>
      </c>
      <c r="AE141" t="str">
        <f t="shared" ca="1" si="56"/>
        <v/>
      </c>
      <c r="AF141" t="str">
        <f t="shared" ca="1" si="57"/>
        <v/>
      </c>
      <c r="AG141" t="str">
        <f t="shared" ca="1" si="58"/>
        <v/>
      </c>
      <c r="AH141" t="str">
        <f t="shared" ca="1" si="59"/>
        <v/>
      </c>
      <c r="AI141" t="str">
        <f t="shared" ca="1" si="60"/>
        <v/>
      </c>
      <c r="AJ141" t="str">
        <f t="shared" ca="1" si="61"/>
        <v/>
      </c>
      <c r="AL141" t="str">
        <f t="shared" ca="1" si="62"/>
        <v/>
      </c>
      <c r="AM141" t="str">
        <f t="shared" ca="1" si="63"/>
        <v/>
      </c>
      <c r="AN141" t="str">
        <f t="shared" ca="1" si="64"/>
        <v/>
      </c>
      <c r="AO141" t="str">
        <f t="shared" ca="1" si="65"/>
        <v/>
      </c>
      <c r="AP141" t="str">
        <f t="shared" ca="1" si="66"/>
        <v/>
      </c>
      <c r="AQ141" t="str">
        <f t="shared" ca="1" si="67"/>
        <v/>
      </c>
      <c r="AR141" t="str">
        <f t="shared" ca="1" si="68"/>
        <v/>
      </c>
      <c r="AS141" t="str">
        <f t="shared" ca="1" si="69"/>
        <v/>
      </c>
      <c r="AT141" t="str">
        <f t="shared" ca="1" si="70"/>
        <v/>
      </c>
    </row>
    <row r="142" spans="1:46" x14ac:dyDescent="0.3">
      <c r="A142" s="15">
        <v>140</v>
      </c>
      <c r="B142" s="16" t="str">
        <f t="shared" si="72"/>
        <v/>
      </c>
      <c r="C142" s="18" t="str">
        <f>IF(Protokoll!C142="","",Protokoll!C142)</f>
        <v/>
      </c>
      <c r="D142" s="18" t="str">
        <f>IF(Protokoll!D142="","",Protokoll!D142)</f>
        <v/>
      </c>
      <c r="E142" s="18" t="str">
        <f>IF(Protokoll!E142="","",Protokoll!E142)</f>
        <v/>
      </c>
      <c r="F142" s="18" t="str">
        <f>IF(Protokoll!F142="","",Protokoll!F142)</f>
        <v/>
      </c>
      <c r="G142" s="86" t="str">
        <f>IF(Protokoll!G142="","",Protokoll!G142)</f>
        <v/>
      </c>
      <c r="H142" s="18" t="str">
        <f>IF(Protokoll!H142="","",Protokoll!H142)</f>
        <v/>
      </c>
      <c r="I142" s="18" t="str">
        <f>IF(Protokoll!I142="","",Protokoll!I142)</f>
        <v/>
      </c>
      <c r="J142" s="79" t="str">
        <f>IF(Protokoll!J142="","",Protokoll!J142)</f>
        <v/>
      </c>
      <c r="K142" s="18" t="str">
        <f>IF(Protokoll!K142="","",Protokoll!K142)</f>
        <v/>
      </c>
      <c r="L142" s="18" t="str">
        <f>IF(Protokoll!L142="","",Protokoll!L142)</f>
        <v/>
      </c>
      <c r="M142" s="80" t="str">
        <f>IF(Protokoll!M142="","",Protokoll!M142)</f>
        <v/>
      </c>
      <c r="N142" s="18" t="str">
        <f ca="1">IF(Protokoll!N142="","",VLOOKUP(Protokoll!N142,(INDIRECT(CONCATENATE($B142,"!Q2:S22"))),3,1))</f>
        <v/>
      </c>
      <c r="O142" s="18" t="str">
        <f ca="1">IF(Protokoll!O142="","",VLOOKUP(Protokoll!O142,(INDIRECT(CONCATENATE($B142,"!G2:O22"))),9,1))</f>
        <v/>
      </c>
      <c r="P142" s="18" t="str">
        <f ca="1">IF(Protokoll!P142="","",VLOOKUP(Protokoll!P142,(INDIRECT(CONCATENATE($B142,"!H2:O22"))),8,1))</f>
        <v/>
      </c>
      <c r="Q142" s="18" t="str">
        <f ca="1">IF(Protokoll!Q142="","",VLOOKUP(Protokoll!Q142,(INDIRECT(CONCATENATE($B142,"!I2:O22"))),7,1))</f>
        <v/>
      </c>
      <c r="R142" s="18" t="str">
        <f ca="1">IF(Protokoll!R142="","",VLOOKUP(Protokoll!R142,(INDIRECT(CONCATENATE($B142,"!J2:O22"))),6,1))</f>
        <v/>
      </c>
      <c r="S142" s="18" t="str">
        <f ca="1">IF(Protokoll!S142="","",VLOOKUP(Protokoll!S142,(INDIRECT(CONCATENATE($B142,"!K2:O22"))),5,1))</f>
        <v/>
      </c>
      <c r="T142" s="18" t="str">
        <f ca="1">IF(Protokoll!T142="","",VLOOKUP(Protokoll!T142,(INDIRECT(CONCATENATE($B142,"!R2:S22"))),2,1))</f>
        <v/>
      </c>
      <c r="U142" s="18" t="str">
        <f ca="1">IF(Protokoll!U142="","",VLOOKUP(Protokoll!U142,(INDIRECT(CONCATENATE($B142,"!M2:O22"))),3,1))</f>
        <v/>
      </c>
      <c r="V142" s="18" t="str">
        <f ca="1">IF(Protokoll!V142="","",VLOOKUP(Protokoll!V142,(INDIRECT(CONCATENATE($B142,"!N2:O22"))),2,1))</f>
        <v/>
      </c>
      <c r="W142" s="79" t="str">
        <f>IF(Protokoll!W142="","",Protokoll!W142)</f>
        <v/>
      </c>
      <c r="X142" s="81" t="str">
        <f t="shared" ca="1" si="73"/>
        <v/>
      </c>
      <c r="AB142" t="str">
        <f t="shared" ca="1" si="53"/>
        <v/>
      </c>
      <c r="AC142" t="str">
        <f t="shared" ca="1" si="54"/>
        <v/>
      </c>
      <c r="AD142" t="str">
        <f t="shared" ca="1" si="55"/>
        <v/>
      </c>
      <c r="AE142" t="str">
        <f t="shared" ca="1" si="56"/>
        <v/>
      </c>
      <c r="AF142" t="str">
        <f t="shared" ca="1" si="57"/>
        <v/>
      </c>
      <c r="AG142" t="str">
        <f t="shared" ca="1" si="58"/>
        <v/>
      </c>
      <c r="AH142" t="str">
        <f t="shared" ca="1" si="59"/>
        <v/>
      </c>
      <c r="AI142" t="str">
        <f t="shared" ca="1" si="60"/>
        <v/>
      </c>
      <c r="AJ142" t="str">
        <f t="shared" ca="1" si="61"/>
        <v/>
      </c>
      <c r="AL142" t="str">
        <f t="shared" ca="1" si="62"/>
        <v/>
      </c>
      <c r="AM142" t="str">
        <f t="shared" ca="1" si="63"/>
        <v/>
      </c>
      <c r="AN142" t="str">
        <f t="shared" ca="1" si="64"/>
        <v/>
      </c>
      <c r="AO142" t="str">
        <f t="shared" ca="1" si="65"/>
        <v/>
      </c>
      <c r="AP142" t="str">
        <f t="shared" ca="1" si="66"/>
        <v/>
      </c>
      <c r="AQ142" t="str">
        <f t="shared" ca="1" si="67"/>
        <v/>
      </c>
      <c r="AR142" t="str">
        <f t="shared" ca="1" si="68"/>
        <v/>
      </c>
      <c r="AS142" t="str">
        <f t="shared" ca="1" si="69"/>
        <v/>
      </c>
      <c r="AT142" t="str">
        <f t="shared" ca="1" si="70"/>
        <v/>
      </c>
    </row>
    <row r="143" spans="1:46" x14ac:dyDescent="0.3">
      <c r="A143" s="2">
        <v>141</v>
      </c>
      <c r="B143" s="19" t="str">
        <f t="shared" si="72"/>
        <v/>
      </c>
      <c r="C143" s="20" t="str">
        <f>IF(Protokoll!C143="","",Protokoll!C143)</f>
        <v/>
      </c>
      <c r="D143" s="20" t="str">
        <f>IF(Protokoll!D143="","",Protokoll!D143)</f>
        <v/>
      </c>
      <c r="E143" s="20" t="str">
        <f>IF(Protokoll!E143="","",Protokoll!E143)</f>
        <v/>
      </c>
      <c r="F143" s="20" t="str">
        <f>IF(Protokoll!F143="","",Protokoll!F143)</f>
        <v/>
      </c>
      <c r="G143" s="82" t="str">
        <f>IF(Protokoll!G143="","",Protokoll!G143)</f>
        <v/>
      </c>
      <c r="H143" s="20" t="str">
        <f>IF(Protokoll!H143="","",Protokoll!H143)</f>
        <v/>
      </c>
      <c r="I143" s="20" t="str">
        <f>IF(Protokoll!I143="","",Protokoll!I143)</f>
        <v/>
      </c>
      <c r="J143" s="83" t="str">
        <f>IF(Protokoll!J143="","",Protokoll!J143)</f>
        <v/>
      </c>
      <c r="K143" s="20" t="str">
        <f>IF(Protokoll!K143="","",Protokoll!K143)</f>
        <v/>
      </c>
      <c r="L143" s="20" t="str">
        <f>IF(Protokoll!L143="","",Protokoll!L143)</f>
        <v/>
      </c>
      <c r="M143" s="84" t="str">
        <f>IF(Protokoll!M143="","",Protokoll!M143)</f>
        <v/>
      </c>
      <c r="N143" s="20" t="str">
        <f ca="1">IF(Protokoll!N143="","",VLOOKUP(Protokoll!N143,(INDIRECT(CONCATENATE($B143,"!Q2:S22"))),3,1))</f>
        <v/>
      </c>
      <c r="O143" s="20" t="str">
        <f ca="1">IF(Protokoll!O143="","",VLOOKUP(Protokoll!O143,(INDIRECT(CONCATENATE($B143,"!G2:O22"))),9,1))</f>
        <v/>
      </c>
      <c r="P143" s="20" t="str">
        <f ca="1">IF(Protokoll!P143="","",VLOOKUP(Protokoll!P143,(INDIRECT(CONCATENATE($B143,"!H2:O22"))),8,1))</f>
        <v/>
      </c>
      <c r="Q143" s="20" t="str">
        <f ca="1">IF(Protokoll!Q143="","",VLOOKUP(Protokoll!Q143,(INDIRECT(CONCATENATE($B143,"!I2:O22"))),7,1))</f>
        <v/>
      </c>
      <c r="R143" s="20" t="str">
        <f ca="1">IF(Protokoll!R143="","",VLOOKUP(Protokoll!R143,(INDIRECT(CONCATENATE($B143,"!J2:O22"))),6,1))</f>
        <v/>
      </c>
      <c r="S143" s="20" t="str">
        <f ca="1">IF(Protokoll!S143="","",VLOOKUP(Protokoll!S143,(INDIRECT(CONCATENATE($B143,"!K2:O22"))),5,1))</f>
        <v/>
      </c>
      <c r="T143" s="20" t="str">
        <f ca="1">IF(Protokoll!T143="","",VLOOKUP(Protokoll!T143,(INDIRECT(CONCATENATE($B143,"!R2:S22"))),2,1))</f>
        <v/>
      </c>
      <c r="U143" s="20" t="str">
        <f ca="1">IF(Protokoll!U143="","",VLOOKUP(Protokoll!U143,(INDIRECT(CONCATENATE($B143,"!M2:O22"))),3,1))</f>
        <v/>
      </c>
      <c r="V143" s="20" t="str">
        <f ca="1">IF(Protokoll!V143="","",VLOOKUP(Protokoll!V143,(INDIRECT(CONCATENATE($B143,"!N2:O22"))),2,1))</f>
        <v/>
      </c>
      <c r="W143" s="83" t="str">
        <f>IF(Protokoll!W143="","",Protokoll!W143)</f>
        <v/>
      </c>
      <c r="X143" s="85" t="str">
        <f t="shared" ca="1" si="73"/>
        <v/>
      </c>
      <c r="AB143" t="str">
        <f t="shared" ca="1" si="53"/>
        <v/>
      </c>
      <c r="AC143" t="str">
        <f t="shared" ca="1" si="54"/>
        <v/>
      </c>
      <c r="AD143" t="str">
        <f t="shared" ca="1" si="55"/>
        <v/>
      </c>
      <c r="AE143" t="str">
        <f t="shared" ca="1" si="56"/>
        <v/>
      </c>
      <c r="AF143" t="str">
        <f t="shared" ca="1" si="57"/>
        <v/>
      </c>
      <c r="AG143" t="str">
        <f t="shared" ca="1" si="58"/>
        <v/>
      </c>
      <c r="AH143" t="str">
        <f t="shared" ca="1" si="59"/>
        <v/>
      </c>
      <c r="AI143" t="str">
        <f t="shared" ca="1" si="60"/>
        <v/>
      </c>
      <c r="AJ143" t="str">
        <f t="shared" ca="1" si="61"/>
        <v/>
      </c>
      <c r="AL143" t="str">
        <f t="shared" ca="1" si="62"/>
        <v/>
      </c>
      <c r="AM143" t="str">
        <f t="shared" ca="1" si="63"/>
        <v/>
      </c>
      <c r="AN143" t="str">
        <f t="shared" ca="1" si="64"/>
        <v/>
      </c>
      <c r="AO143" t="str">
        <f t="shared" ca="1" si="65"/>
        <v/>
      </c>
      <c r="AP143" t="str">
        <f t="shared" ca="1" si="66"/>
        <v/>
      </c>
      <c r="AQ143" t="str">
        <f t="shared" ca="1" si="67"/>
        <v/>
      </c>
      <c r="AR143" t="str">
        <f t="shared" ca="1" si="68"/>
        <v/>
      </c>
      <c r="AS143" t="str">
        <f t="shared" ca="1" si="69"/>
        <v/>
      </c>
      <c r="AT143" t="str">
        <f t="shared" ca="1" si="70"/>
        <v/>
      </c>
    </row>
    <row r="144" spans="1:46" x14ac:dyDescent="0.3">
      <c r="A144" s="15">
        <v>142</v>
      </c>
      <c r="B144" s="16" t="str">
        <f t="shared" si="72"/>
        <v/>
      </c>
      <c r="C144" s="18" t="str">
        <f>IF(Protokoll!C144="","",Protokoll!C144)</f>
        <v/>
      </c>
      <c r="D144" s="18" t="str">
        <f>IF(Protokoll!D144="","",Protokoll!D144)</f>
        <v/>
      </c>
      <c r="E144" s="18" t="str">
        <f>IF(Protokoll!E144="","",Protokoll!E144)</f>
        <v/>
      </c>
      <c r="F144" s="18" t="str">
        <f>IF(Protokoll!F144="","",Protokoll!F144)</f>
        <v/>
      </c>
      <c r="G144" s="86" t="str">
        <f>IF(Protokoll!G144="","",Protokoll!G144)</f>
        <v/>
      </c>
      <c r="H144" s="18" t="str">
        <f>IF(Protokoll!H144="","",Protokoll!H144)</f>
        <v/>
      </c>
      <c r="I144" s="18" t="str">
        <f>IF(Protokoll!I144="","",Protokoll!I144)</f>
        <v/>
      </c>
      <c r="J144" s="79" t="str">
        <f>IF(Protokoll!J144="","",Protokoll!J144)</f>
        <v/>
      </c>
      <c r="K144" s="18" t="str">
        <f>IF(Protokoll!K144="","",Protokoll!K144)</f>
        <v/>
      </c>
      <c r="L144" s="18" t="str">
        <f>IF(Protokoll!L144="","",Protokoll!L144)</f>
        <v/>
      </c>
      <c r="M144" s="80" t="str">
        <f>IF(Protokoll!M144="","",Protokoll!M144)</f>
        <v/>
      </c>
      <c r="N144" s="18" t="str">
        <f ca="1">IF(Protokoll!N144="","",VLOOKUP(Protokoll!N144,(INDIRECT(CONCATENATE($B144,"!Q2:S22"))),3,1))</f>
        <v/>
      </c>
      <c r="O144" s="18" t="str">
        <f ca="1">IF(Protokoll!O144="","",VLOOKUP(Protokoll!O144,(INDIRECT(CONCATENATE($B144,"!G2:O22"))),9,1))</f>
        <v/>
      </c>
      <c r="P144" s="18" t="str">
        <f ca="1">IF(Protokoll!P144="","",VLOOKUP(Protokoll!P144,(INDIRECT(CONCATENATE($B144,"!H2:O22"))),8,1))</f>
        <v/>
      </c>
      <c r="Q144" s="18" t="str">
        <f ca="1">IF(Protokoll!Q144="","",VLOOKUP(Protokoll!Q144,(INDIRECT(CONCATENATE($B144,"!I2:O22"))),7,1))</f>
        <v/>
      </c>
      <c r="R144" s="18" t="str">
        <f ca="1">IF(Protokoll!R144="","",VLOOKUP(Protokoll!R144,(INDIRECT(CONCATENATE($B144,"!J2:O22"))),6,1))</f>
        <v/>
      </c>
      <c r="S144" s="18" t="str">
        <f ca="1">IF(Protokoll!S144="","",VLOOKUP(Protokoll!S144,(INDIRECT(CONCATENATE($B144,"!K2:O22"))),5,1))</f>
        <v/>
      </c>
      <c r="T144" s="18" t="str">
        <f ca="1">IF(Protokoll!T144="","",VLOOKUP(Protokoll!T144,(INDIRECT(CONCATENATE($B144,"!R2:S22"))),2,1))</f>
        <v/>
      </c>
      <c r="U144" s="18" t="str">
        <f ca="1">IF(Protokoll!U144="","",VLOOKUP(Protokoll!U144,(INDIRECT(CONCATENATE($B144,"!M2:O22"))),3,1))</f>
        <v/>
      </c>
      <c r="V144" s="18" t="str">
        <f ca="1">IF(Protokoll!V144="","",VLOOKUP(Protokoll!V144,(INDIRECT(CONCATENATE($B144,"!N2:O22"))),2,1))</f>
        <v/>
      </c>
      <c r="W144" s="79" t="str">
        <f>IF(Protokoll!W144="","",Protokoll!W144)</f>
        <v/>
      </c>
      <c r="X144" s="81" t="str">
        <f t="shared" ca="1" si="73"/>
        <v/>
      </c>
      <c r="AB144" t="str">
        <f t="shared" ca="1" si="53"/>
        <v/>
      </c>
      <c r="AC144" t="str">
        <f t="shared" ca="1" si="54"/>
        <v/>
      </c>
      <c r="AD144" t="str">
        <f t="shared" ca="1" si="55"/>
        <v/>
      </c>
      <c r="AE144" t="str">
        <f t="shared" ca="1" si="56"/>
        <v/>
      </c>
      <c r="AF144" t="str">
        <f t="shared" ca="1" si="57"/>
        <v/>
      </c>
      <c r="AG144" t="str">
        <f t="shared" ca="1" si="58"/>
        <v/>
      </c>
      <c r="AH144" t="str">
        <f t="shared" ca="1" si="59"/>
        <v/>
      </c>
      <c r="AI144" t="str">
        <f t="shared" ca="1" si="60"/>
        <v/>
      </c>
      <c r="AJ144" t="str">
        <f t="shared" ca="1" si="61"/>
        <v/>
      </c>
      <c r="AL144" t="str">
        <f t="shared" ca="1" si="62"/>
        <v/>
      </c>
      <c r="AM144" t="str">
        <f t="shared" ca="1" si="63"/>
        <v/>
      </c>
      <c r="AN144" t="str">
        <f t="shared" ca="1" si="64"/>
        <v/>
      </c>
      <c r="AO144" t="str">
        <f t="shared" ca="1" si="65"/>
        <v/>
      </c>
      <c r="AP144" t="str">
        <f t="shared" ca="1" si="66"/>
        <v/>
      </c>
      <c r="AQ144" t="str">
        <f t="shared" ca="1" si="67"/>
        <v/>
      </c>
      <c r="AR144" t="str">
        <f t="shared" ca="1" si="68"/>
        <v/>
      </c>
      <c r="AS144" t="str">
        <f t="shared" ca="1" si="69"/>
        <v/>
      </c>
      <c r="AT144" t="str">
        <f t="shared" ca="1" si="70"/>
        <v/>
      </c>
    </row>
    <row r="145" spans="1:46" x14ac:dyDescent="0.3">
      <c r="A145" s="2">
        <v>143</v>
      </c>
      <c r="B145" s="19" t="str">
        <f t="shared" si="72"/>
        <v/>
      </c>
      <c r="C145" s="20" t="str">
        <f>IF(Protokoll!C145="","",Protokoll!C145)</f>
        <v/>
      </c>
      <c r="D145" s="20" t="str">
        <f>IF(Protokoll!D145="","",Protokoll!D145)</f>
        <v/>
      </c>
      <c r="E145" s="20" t="str">
        <f>IF(Protokoll!E145="","",Protokoll!E145)</f>
        <v/>
      </c>
      <c r="F145" s="20" t="str">
        <f>IF(Protokoll!F145="","",Protokoll!F145)</f>
        <v/>
      </c>
      <c r="G145" s="82" t="str">
        <f>IF(Protokoll!G145="","",Protokoll!G145)</f>
        <v/>
      </c>
      <c r="H145" s="20" t="str">
        <f>IF(Protokoll!H145="","",Protokoll!H145)</f>
        <v/>
      </c>
      <c r="I145" s="20" t="str">
        <f>IF(Protokoll!I145="","",Protokoll!I145)</f>
        <v/>
      </c>
      <c r="J145" s="83" t="str">
        <f>IF(Protokoll!J145="","",Protokoll!J145)</f>
        <v/>
      </c>
      <c r="K145" s="20" t="str">
        <f>IF(Protokoll!K145="","",Protokoll!K145)</f>
        <v/>
      </c>
      <c r="L145" s="20" t="str">
        <f>IF(Protokoll!L145="","",Protokoll!L145)</f>
        <v/>
      </c>
      <c r="M145" s="84" t="str">
        <f>IF(Protokoll!M145="","",Protokoll!M145)</f>
        <v/>
      </c>
      <c r="N145" s="20" t="str">
        <f ca="1">IF(Protokoll!N145="","",VLOOKUP(Protokoll!N145,(INDIRECT(CONCATENATE($B145,"!Q2:S22"))),3,1))</f>
        <v/>
      </c>
      <c r="O145" s="20" t="str">
        <f ca="1">IF(Protokoll!O145="","",VLOOKUP(Protokoll!O145,(INDIRECT(CONCATENATE($B145,"!G2:O22"))),9,1))</f>
        <v/>
      </c>
      <c r="P145" s="20" t="str">
        <f ca="1">IF(Protokoll!P145="","",VLOOKUP(Protokoll!P145,(INDIRECT(CONCATENATE($B145,"!H2:O22"))),8,1))</f>
        <v/>
      </c>
      <c r="Q145" s="20" t="str">
        <f ca="1">IF(Protokoll!Q145="","",VLOOKUP(Protokoll!Q145,(INDIRECT(CONCATENATE($B145,"!I2:O22"))),7,1))</f>
        <v/>
      </c>
      <c r="R145" s="20" t="str">
        <f ca="1">IF(Protokoll!R145="","",VLOOKUP(Protokoll!R145,(INDIRECT(CONCATENATE($B145,"!J2:O22"))),6,1))</f>
        <v/>
      </c>
      <c r="S145" s="20" t="str">
        <f ca="1">IF(Protokoll!S145="","",VLOOKUP(Protokoll!S145,(INDIRECT(CONCATENATE($B145,"!K2:O22"))),5,1))</f>
        <v/>
      </c>
      <c r="T145" s="20" t="str">
        <f ca="1">IF(Protokoll!T145="","",VLOOKUP(Protokoll!T145,(INDIRECT(CONCATENATE($B145,"!R2:S22"))),2,1))</f>
        <v/>
      </c>
      <c r="U145" s="20" t="str">
        <f ca="1">IF(Protokoll!U145="","",VLOOKUP(Protokoll!U145,(INDIRECT(CONCATENATE($B145,"!M2:O22"))),3,1))</f>
        <v/>
      </c>
      <c r="V145" s="20" t="str">
        <f ca="1">IF(Protokoll!V145="","",VLOOKUP(Protokoll!V145,(INDIRECT(CONCATENATE($B145,"!N2:O22"))),2,1))</f>
        <v/>
      </c>
      <c r="W145" s="83" t="str">
        <f>IF(Protokoll!W145="","",Protokoll!W145)</f>
        <v/>
      </c>
      <c r="X145" s="85" t="str">
        <f t="shared" ca="1" si="73"/>
        <v/>
      </c>
      <c r="AB145" t="str">
        <f t="shared" ca="1" si="53"/>
        <v/>
      </c>
      <c r="AC145" t="str">
        <f t="shared" ca="1" si="54"/>
        <v/>
      </c>
      <c r="AD145" t="str">
        <f t="shared" ca="1" si="55"/>
        <v/>
      </c>
      <c r="AE145" t="str">
        <f t="shared" ca="1" si="56"/>
        <v/>
      </c>
      <c r="AF145" t="str">
        <f t="shared" ca="1" si="57"/>
        <v/>
      </c>
      <c r="AG145" t="str">
        <f t="shared" ca="1" si="58"/>
        <v/>
      </c>
      <c r="AH145" t="str">
        <f t="shared" ca="1" si="59"/>
        <v/>
      </c>
      <c r="AI145" t="str">
        <f t="shared" ca="1" si="60"/>
        <v/>
      </c>
      <c r="AJ145" t="str">
        <f t="shared" ca="1" si="61"/>
        <v/>
      </c>
      <c r="AL145" t="str">
        <f t="shared" ca="1" si="62"/>
        <v/>
      </c>
      <c r="AM145" t="str">
        <f t="shared" ca="1" si="63"/>
        <v/>
      </c>
      <c r="AN145" t="str">
        <f t="shared" ca="1" si="64"/>
        <v/>
      </c>
      <c r="AO145" t="str">
        <f t="shared" ca="1" si="65"/>
        <v/>
      </c>
      <c r="AP145" t="str">
        <f t="shared" ca="1" si="66"/>
        <v/>
      </c>
      <c r="AQ145" t="str">
        <f t="shared" ca="1" si="67"/>
        <v/>
      </c>
      <c r="AR145" t="str">
        <f t="shared" ca="1" si="68"/>
        <v/>
      </c>
      <c r="AS145" t="str">
        <f t="shared" ca="1" si="69"/>
        <v/>
      </c>
      <c r="AT145" t="str">
        <f t="shared" ca="1" si="70"/>
        <v/>
      </c>
    </row>
    <row r="146" spans="1:46" x14ac:dyDescent="0.3">
      <c r="A146" s="15">
        <v>144</v>
      </c>
      <c r="B146" s="16" t="str">
        <f t="shared" si="72"/>
        <v/>
      </c>
      <c r="C146" s="18" t="str">
        <f>IF(Protokoll!C146="","",Protokoll!C146)</f>
        <v/>
      </c>
      <c r="D146" s="18" t="str">
        <f>IF(Protokoll!D146="","",Protokoll!D146)</f>
        <v/>
      </c>
      <c r="E146" s="18" t="str">
        <f>IF(Protokoll!E146="","",Protokoll!E146)</f>
        <v/>
      </c>
      <c r="F146" s="18" t="str">
        <f>IF(Protokoll!F146="","",Protokoll!F146)</f>
        <v/>
      </c>
      <c r="G146" s="86" t="str">
        <f>IF(Protokoll!G146="","",Protokoll!G146)</f>
        <v/>
      </c>
      <c r="H146" s="18" t="str">
        <f>IF(Protokoll!H146="","",Protokoll!H146)</f>
        <v/>
      </c>
      <c r="I146" s="18" t="str">
        <f>IF(Protokoll!I146="","",Protokoll!I146)</f>
        <v/>
      </c>
      <c r="J146" s="79" t="str">
        <f>IF(Protokoll!J146="","",Protokoll!J146)</f>
        <v/>
      </c>
      <c r="K146" s="18" t="str">
        <f>IF(Protokoll!K146="","",Protokoll!K146)</f>
        <v/>
      </c>
      <c r="L146" s="18" t="str">
        <f>IF(Protokoll!L146="","",Protokoll!L146)</f>
        <v/>
      </c>
      <c r="M146" s="80" t="str">
        <f>IF(Protokoll!M146="","",Protokoll!M146)</f>
        <v/>
      </c>
      <c r="N146" s="18" t="str">
        <f ca="1">IF(Protokoll!N146="","",VLOOKUP(Protokoll!N146,(INDIRECT(CONCATENATE($B146,"!Q2:S22"))),3,1))</f>
        <v/>
      </c>
      <c r="O146" s="18" t="str">
        <f ca="1">IF(Protokoll!O146="","",VLOOKUP(Protokoll!O146,(INDIRECT(CONCATENATE($B146,"!G2:O22"))),9,1))</f>
        <v/>
      </c>
      <c r="P146" s="18" t="str">
        <f ca="1">IF(Protokoll!P146="","",VLOOKUP(Protokoll!P146,(INDIRECT(CONCATENATE($B146,"!H2:O22"))),8,1))</f>
        <v/>
      </c>
      <c r="Q146" s="18" t="str">
        <f ca="1">IF(Protokoll!Q146="","",VLOOKUP(Protokoll!Q146,(INDIRECT(CONCATENATE($B146,"!I2:O22"))),7,1))</f>
        <v/>
      </c>
      <c r="R146" s="18" t="str">
        <f ca="1">IF(Protokoll!R146="","",VLOOKUP(Protokoll!R146,(INDIRECT(CONCATENATE($B146,"!J2:O22"))),6,1))</f>
        <v/>
      </c>
      <c r="S146" s="18" t="str">
        <f ca="1">IF(Protokoll!S146="","",VLOOKUP(Protokoll!S146,(INDIRECT(CONCATENATE($B146,"!K2:O22"))),5,1))</f>
        <v/>
      </c>
      <c r="T146" s="18" t="str">
        <f ca="1">IF(Protokoll!T146="","",VLOOKUP(Protokoll!T146,(INDIRECT(CONCATENATE($B146,"!R2:S22"))),2,1))</f>
        <v/>
      </c>
      <c r="U146" s="18" t="str">
        <f ca="1">IF(Protokoll!U146="","",VLOOKUP(Protokoll!U146,(INDIRECT(CONCATENATE($B146,"!M2:O22"))),3,1))</f>
        <v/>
      </c>
      <c r="V146" s="18" t="str">
        <f ca="1">IF(Protokoll!V146="","",VLOOKUP(Protokoll!V146,(INDIRECT(CONCATENATE($B146,"!N2:O22"))),2,1))</f>
        <v/>
      </c>
      <c r="W146" s="79" t="str">
        <f>IF(Protokoll!W146="","",Protokoll!W146)</f>
        <v/>
      </c>
      <c r="X146" s="81" t="str">
        <f t="shared" ca="1" si="73"/>
        <v/>
      </c>
      <c r="AB146" t="str">
        <f t="shared" ca="1" si="53"/>
        <v/>
      </c>
      <c r="AC146" t="str">
        <f t="shared" ca="1" si="54"/>
        <v/>
      </c>
      <c r="AD146" t="str">
        <f t="shared" ca="1" si="55"/>
        <v/>
      </c>
      <c r="AE146" t="str">
        <f t="shared" ca="1" si="56"/>
        <v/>
      </c>
      <c r="AF146" t="str">
        <f t="shared" ca="1" si="57"/>
        <v/>
      </c>
      <c r="AG146" t="str">
        <f t="shared" ca="1" si="58"/>
        <v/>
      </c>
      <c r="AH146" t="str">
        <f t="shared" ca="1" si="59"/>
        <v/>
      </c>
      <c r="AI146" t="str">
        <f t="shared" ca="1" si="60"/>
        <v/>
      </c>
      <c r="AJ146" t="str">
        <f t="shared" ca="1" si="61"/>
        <v/>
      </c>
      <c r="AL146" t="str">
        <f t="shared" ca="1" si="62"/>
        <v/>
      </c>
      <c r="AM146" t="str">
        <f t="shared" ca="1" si="63"/>
        <v/>
      </c>
      <c r="AN146" t="str">
        <f t="shared" ca="1" si="64"/>
        <v/>
      </c>
      <c r="AO146" t="str">
        <f t="shared" ca="1" si="65"/>
        <v/>
      </c>
      <c r="AP146" t="str">
        <f t="shared" ca="1" si="66"/>
        <v/>
      </c>
      <c r="AQ146" t="str">
        <f t="shared" ca="1" si="67"/>
        <v/>
      </c>
      <c r="AR146" t="str">
        <f t="shared" ca="1" si="68"/>
        <v/>
      </c>
      <c r="AS146" t="str">
        <f t="shared" ca="1" si="69"/>
        <v/>
      </c>
      <c r="AT146" t="str">
        <f t="shared" ca="1" si="70"/>
        <v/>
      </c>
    </row>
    <row r="147" spans="1:46" x14ac:dyDescent="0.3">
      <c r="A147" s="2">
        <v>145</v>
      </c>
      <c r="B147" s="19" t="str">
        <f t="shared" si="72"/>
        <v/>
      </c>
      <c r="C147" s="20" t="str">
        <f>IF(Protokoll!C147="","",Protokoll!C147)</f>
        <v/>
      </c>
      <c r="D147" s="20" t="str">
        <f>IF(Protokoll!D147="","",Protokoll!D147)</f>
        <v/>
      </c>
      <c r="E147" s="20" t="str">
        <f>IF(Protokoll!E147="","",Protokoll!E147)</f>
        <v/>
      </c>
      <c r="F147" s="20" t="str">
        <f>IF(Protokoll!F147="","",Protokoll!F147)</f>
        <v/>
      </c>
      <c r="G147" s="82" t="str">
        <f>IF(Protokoll!G147="","",Protokoll!G147)</f>
        <v/>
      </c>
      <c r="H147" s="20" t="str">
        <f>IF(Protokoll!H147="","",Protokoll!H147)</f>
        <v/>
      </c>
      <c r="I147" s="20" t="str">
        <f>IF(Protokoll!I147="","",Protokoll!I147)</f>
        <v/>
      </c>
      <c r="J147" s="83" t="str">
        <f>IF(Protokoll!J147="","",Protokoll!J147)</f>
        <v/>
      </c>
      <c r="K147" s="20" t="str">
        <f>IF(Protokoll!K147="","",Protokoll!K147)</f>
        <v/>
      </c>
      <c r="L147" s="20" t="str">
        <f>IF(Protokoll!L147="","",Protokoll!L147)</f>
        <v/>
      </c>
      <c r="M147" s="84" t="str">
        <f>IF(Protokoll!M147="","",Protokoll!M147)</f>
        <v/>
      </c>
      <c r="N147" s="20" t="str">
        <f ca="1">IF(Protokoll!N147="","",VLOOKUP(Protokoll!N147,(INDIRECT(CONCATENATE($B147,"!Q2:S22"))),3,1))</f>
        <v/>
      </c>
      <c r="O147" s="20" t="str">
        <f ca="1">IF(Protokoll!O147="","",VLOOKUP(Protokoll!O147,(INDIRECT(CONCATENATE($B147,"!G2:O22"))),9,1))</f>
        <v/>
      </c>
      <c r="P147" s="20" t="str">
        <f ca="1">IF(Protokoll!P147="","",VLOOKUP(Protokoll!P147,(INDIRECT(CONCATENATE($B147,"!H2:O22"))),8,1))</f>
        <v/>
      </c>
      <c r="Q147" s="20" t="str">
        <f ca="1">IF(Protokoll!Q147="","",VLOOKUP(Protokoll!Q147,(INDIRECT(CONCATENATE($B147,"!I2:O22"))),7,1))</f>
        <v/>
      </c>
      <c r="R147" s="20" t="str">
        <f ca="1">IF(Protokoll!R147="","",VLOOKUP(Protokoll!R147,(INDIRECT(CONCATENATE($B147,"!J2:O22"))),6,1))</f>
        <v/>
      </c>
      <c r="S147" s="20" t="str">
        <f ca="1">IF(Protokoll!S147="","",VLOOKUP(Protokoll!S147,(INDIRECT(CONCATENATE($B147,"!K2:O22"))),5,1))</f>
        <v/>
      </c>
      <c r="T147" s="20" t="str">
        <f ca="1">IF(Protokoll!T147="","",VLOOKUP(Protokoll!T147,(INDIRECT(CONCATENATE($B147,"!R2:S22"))),2,1))</f>
        <v/>
      </c>
      <c r="U147" s="20" t="str">
        <f ca="1">IF(Protokoll!U147="","",VLOOKUP(Protokoll!U147,(INDIRECT(CONCATENATE($B147,"!M2:O22"))),3,1))</f>
        <v/>
      </c>
      <c r="V147" s="20" t="str">
        <f ca="1">IF(Protokoll!V147="","",VLOOKUP(Protokoll!V147,(INDIRECT(CONCATENATE($B147,"!N2:O22"))),2,1))</f>
        <v/>
      </c>
      <c r="W147" s="83" t="str">
        <f>IF(Protokoll!W147="","",Protokoll!W147)</f>
        <v/>
      </c>
      <c r="X147" s="85" t="str">
        <f t="shared" ca="1" si="73"/>
        <v/>
      </c>
      <c r="AB147" t="str">
        <f t="shared" ca="1" si="53"/>
        <v/>
      </c>
      <c r="AC147" t="str">
        <f t="shared" ca="1" si="54"/>
        <v/>
      </c>
      <c r="AD147" t="str">
        <f t="shared" ca="1" si="55"/>
        <v/>
      </c>
      <c r="AE147" t="str">
        <f t="shared" ca="1" si="56"/>
        <v/>
      </c>
      <c r="AF147" t="str">
        <f t="shared" ca="1" si="57"/>
        <v/>
      </c>
      <c r="AG147" t="str">
        <f t="shared" ca="1" si="58"/>
        <v/>
      </c>
      <c r="AH147" t="str">
        <f t="shared" ca="1" si="59"/>
        <v/>
      </c>
      <c r="AI147" t="str">
        <f t="shared" ca="1" si="60"/>
        <v/>
      </c>
      <c r="AJ147" t="str">
        <f t="shared" ca="1" si="61"/>
        <v/>
      </c>
      <c r="AL147" t="str">
        <f t="shared" ca="1" si="62"/>
        <v/>
      </c>
      <c r="AM147" t="str">
        <f t="shared" ca="1" si="63"/>
        <v/>
      </c>
      <c r="AN147" t="str">
        <f t="shared" ca="1" si="64"/>
        <v/>
      </c>
      <c r="AO147" t="str">
        <f t="shared" ca="1" si="65"/>
        <v/>
      </c>
      <c r="AP147" t="str">
        <f t="shared" ca="1" si="66"/>
        <v/>
      </c>
      <c r="AQ147" t="str">
        <f t="shared" ca="1" si="67"/>
        <v/>
      </c>
      <c r="AR147" t="str">
        <f t="shared" ca="1" si="68"/>
        <v/>
      </c>
      <c r="AS147" t="str">
        <f t="shared" ca="1" si="69"/>
        <v/>
      </c>
      <c r="AT147" t="str">
        <f t="shared" ca="1" si="70"/>
        <v/>
      </c>
    </row>
    <row r="148" spans="1:46" x14ac:dyDescent="0.3">
      <c r="A148" s="15">
        <v>146</v>
      </c>
      <c r="B148" s="16" t="str">
        <f t="shared" si="72"/>
        <v/>
      </c>
      <c r="C148" s="18" t="str">
        <f>IF(Protokoll!C148="","",Protokoll!C148)</f>
        <v/>
      </c>
      <c r="D148" s="18" t="str">
        <f>IF(Protokoll!D148="","",Protokoll!D148)</f>
        <v/>
      </c>
      <c r="E148" s="18" t="str">
        <f>IF(Protokoll!E148="","",Protokoll!E148)</f>
        <v/>
      </c>
      <c r="F148" s="18" t="str">
        <f>IF(Protokoll!F148="","",Protokoll!F148)</f>
        <v/>
      </c>
      <c r="G148" s="86" t="str">
        <f>IF(Protokoll!G148="","",Protokoll!G148)</f>
        <v/>
      </c>
      <c r="H148" s="18" t="str">
        <f>IF(Protokoll!H148="","",Protokoll!H148)</f>
        <v/>
      </c>
      <c r="I148" s="18" t="str">
        <f>IF(Protokoll!I148="","",Protokoll!I148)</f>
        <v/>
      </c>
      <c r="J148" s="79" t="str">
        <f>IF(Protokoll!J148="","",Protokoll!J148)</f>
        <v/>
      </c>
      <c r="K148" s="18" t="str">
        <f>IF(Protokoll!K148="","",Protokoll!K148)</f>
        <v/>
      </c>
      <c r="L148" s="18" t="str">
        <f>IF(Protokoll!L148="","",Protokoll!L148)</f>
        <v/>
      </c>
      <c r="M148" s="80" t="str">
        <f>IF(Protokoll!M148="","",Protokoll!M148)</f>
        <v/>
      </c>
      <c r="N148" s="18" t="str">
        <f ca="1">IF(Protokoll!N148="","",VLOOKUP(Protokoll!N148,(INDIRECT(CONCATENATE($B148,"!Q2:S22"))),3,1))</f>
        <v/>
      </c>
      <c r="O148" s="18" t="str">
        <f ca="1">IF(Protokoll!O148="","",VLOOKUP(Protokoll!O148,(INDIRECT(CONCATENATE($B148,"!G2:O22"))),9,1))</f>
        <v/>
      </c>
      <c r="P148" s="18" t="str">
        <f ca="1">IF(Protokoll!P148="","",VLOOKUP(Protokoll!P148,(INDIRECT(CONCATENATE($B148,"!H2:O22"))),8,1))</f>
        <v/>
      </c>
      <c r="Q148" s="18" t="str">
        <f ca="1">IF(Protokoll!Q148="","",VLOOKUP(Protokoll!Q148,(INDIRECT(CONCATENATE($B148,"!I2:O22"))),7,1))</f>
        <v/>
      </c>
      <c r="R148" s="18" t="str">
        <f ca="1">IF(Protokoll!R148="","",VLOOKUP(Protokoll!R148,(INDIRECT(CONCATENATE($B148,"!J2:O22"))),6,1))</f>
        <v/>
      </c>
      <c r="S148" s="18" t="str">
        <f ca="1">IF(Protokoll!S148="","",VLOOKUP(Protokoll!S148,(INDIRECT(CONCATENATE($B148,"!K2:O22"))),5,1))</f>
        <v/>
      </c>
      <c r="T148" s="18" t="str">
        <f ca="1">IF(Protokoll!T148="","",VLOOKUP(Protokoll!T148,(INDIRECT(CONCATENATE($B148,"!R2:S22"))),2,1))</f>
        <v/>
      </c>
      <c r="U148" s="18" t="str">
        <f ca="1">IF(Protokoll!U148="","",VLOOKUP(Protokoll!U148,(INDIRECT(CONCATENATE($B148,"!M2:O22"))),3,1))</f>
        <v/>
      </c>
      <c r="V148" s="18" t="str">
        <f ca="1">IF(Protokoll!V148="","",VLOOKUP(Protokoll!V148,(INDIRECT(CONCATENATE($B148,"!N2:O22"))),2,1))</f>
        <v/>
      </c>
      <c r="W148" s="79" t="str">
        <f>IF(Protokoll!W148="","",Protokoll!W148)</f>
        <v/>
      </c>
      <c r="X148" s="81" t="str">
        <f t="shared" ca="1" si="73"/>
        <v/>
      </c>
      <c r="AB148" t="str">
        <f t="shared" ca="1" si="53"/>
        <v/>
      </c>
      <c r="AC148" t="str">
        <f t="shared" ca="1" si="54"/>
        <v/>
      </c>
      <c r="AD148" t="str">
        <f t="shared" ca="1" si="55"/>
        <v/>
      </c>
      <c r="AE148" t="str">
        <f t="shared" ca="1" si="56"/>
        <v/>
      </c>
      <c r="AF148" t="str">
        <f t="shared" ca="1" si="57"/>
        <v/>
      </c>
      <c r="AG148" t="str">
        <f t="shared" ca="1" si="58"/>
        <v/>
      </c>
      <c r="AH148" t="str">
        <f t="shared" ca="1" si="59"/>
        <v/>
      </c>
      <c r="AI148" t="str">
        <f t="shared" ca="1" si="60"/>
        <v/>
      </c>
      <c r="AJ148" t="str">
        <f t="shared" ca="1" si="61"/>
        <v/>
      </c>
      <c r="AL148" t="str">
        <f t="shared" ca="1" si="62"/>
        <v/>
      </c>
      <c r="AM148" t="str">
        <f t="shared" ca="1" si="63"/>
        <v/>
      </c>
      <c r="AN148" t="str">
        <f t="shared" ca="1" si="64"/>
        <v/>
      </c>
      <c r="AO148" t="str">
        <f t="shared" ca="1" si="65"/>
        <v/>
      </c>
      <c r="AP148" t="str">
        <f t="shared" ca="1" si="66"/>
        <v/>
      </c>
      <c r="AQ148" t="str">
        <f t="shared" ca="1" si="67"/>
        <v/>
      </c>
      <c r="AR148" t="str">
        <f t="shared" ca="1" si="68"/>
        <v/>
      </c>
      <c r="AS148" t="str">
        <f t="shared" ca="1" si="69"/>
        <v/>
      </c>
      <c r="AT148" t="str">
        <f t="shared" ca="1" si="70"/>
        <v/>
      </c>
    </row>
    <row r="149" spans="1:46" x14ac:dyDescent="0.3">
      <c r="A149" s="2">
        <v>147</v>
      </c>
      <c r="B149" s="19" t="str">
        <f t="shared" si="72"/>
        <v/>
      </c>
      <c r="C149" s="20" t="str">
        <f>IF(Protokoll!C149="","",Protokoll!C149)</f>
        <v/>
      </c>
      <c r="D149" s="20" t="str">
        <f>IF(Protokoll!D149="","",Protokoll!D149)</f>
        <v/>
      </c>
      <c r="E149" s="20" t="str">
        <f>IF(Protokoll!E149="","",Protokoll!E149)</f>
        <v/>
      </c>
      <c r="F149" s="20" t="str">
        <f>IF(Protokoll!F149="","",Protokoll!F149)</f>
        <v/>
      </c>
      <c r="G149" s="82" t="str">
        <f>IF(Protokoll!G149="","",Protokoll!G149)</f>
        <v/>
      </c>
      <c r="H149" s="20" t="str">
        <f>IF(Protokoll!H149="","",Protokoll!H149)</f>
        <v/>
      </c>
      <c r="I149" s="20" t="str">
        <f>IF(Protokoll!I149="","",Protokoll!I149)</f>
        <v/>
      </c>
      <c r="J149" s="83" t="str">
        <f>IF(Protokoll!J149="","",Protokoll!J149)</f>
        <v/>
      </c>
      <c r="K149" s="20" t="str">
        <f>IF(Protokoll!K149="","",Protokoll!K149)</f>
        <v/>
      </c>
      <c r="L149" s="20" t="str">
        <f>IF(Protokoll!L149="","",Protokoll!L149)</f>
        <v/>
      </c>
      <c r="M149" s="84" t="str">
        <f>IF(Protokoll!M149="","",Protokoll!M149)</f>
        <v/>
      </c>
      <c r="N149" s="20" t="str">
        <f ca="1">IF(Protokoll!N149="","",VLOOKUP(Protokoll!N149,(INDIRECT(CONCATENATE($B149,"!Q2:S22"))),3,1))</f>
        <v/>
      </c>
      <c r="O149" s="20" t="str">
        <f ca="1">IF(Protokoll!O149="","",VLOOKUP(Protokoll!O149,(INDIRECT(CONCATENATE($B149,"!G2:O22"))),9,1))</f>
        <v/>
      </c>
      <c r="P149" s="20" t="str">
        <f ca="1">IF(Protokoll!P149="","",VLOOKUP(Protokoll!P149,(INDIRECT(CONCATENATE($B149,"!H2:O22"))),8,1))</f>
        <v/>
      </c>
      <c r="Q149" s="20" t="str">
        <f ca="1">IF(Protokoll!Q149="","",VLOOKUP(Protokoll!Q149,(INDIRECT(CONCATENATE($B149,"!I2:O22"))),7,1))</f>
        <v/>
      </c>
      <c r="R149" s="20" t="str">
        <f ca="1">IF(Protokoll!R149="","",VLOOKUP(Protokoll!R149,(INDIRECT(CONCATENATE($B149,"!J2:O22"))),6,1))</f>
        <v/>
      </c>
      <c r="S149" s="20" t="str">
        <f ca="1">IF(Protokoll!S149="","",VLOOKUP(Protokoll!S149,(INDIRECT(CONCATENATE($B149,"!K2:O22"))),5,1))</f>
        <v/>
      </c>
      <c r="T149" s="20" t="str">
        <f ca="1">IF(Protokoll!T149="","",VLOOKUP(Protokoll!T149,(INDIRECT(CONCATENATE($B149,"!R2:S22"))),2,1))</f>
        <v/>
      </c>
      <c r="U149" s="20" t="str">
        <f ca="1">IF(Protokoll!U149="","",VLOOKUP(Protokoll!U149,(INDIRECT(CONCATENATE($B149,"!M2:O22"))),3,1))</f>
        <v/>
      </c>
      <c r="V149" s="20" t="str">
        <f ca="1">IF(Protokoll!V149="","",VLOOKUP(Protokoll!V149,(INDIRECT(CONCATENATE($B149,"!N2:O22"))),2,1))</f>
        <v/>
      </c>
      <c r="W149" s="83" t="str">
        <f>IF(Protokoll!W149="","",Protokoll!W149)</f>
        <v/>
      </c>
      <c r="X149" s="85" t="str">
        <f t="shared" ca="1" si="73"/>
        <v/>
      </c>
      <c r="AB149" t="str">
        <f t="shared" ca="1" si="53"/>
        <v/>
      </c>
      <c r="AC149" t="str">
        <f t="shared" ca="1" si="54"/>
        <v/>
      </c>
      <c r="AD149" t="str">
        <f t="shared" ca="1" si="55"/>
        <v/>
      </c>
      <c r="AE149" t="str">
        <f t="shared" ca="1" si="56"/>
        <v/>
      </c>
      <c r="AF149" t="str">
        <f t="shared" ca="1" si="57"/>
        <v/>
      </c>
      <c r="AG149" t="str">
        <f t="shared" ca="1" si="58"/>
        <v/>
      </c>
      <c r="AH149" t="str">
        <f t="shared" ca="1" si="59"/>
        <v/>
      </c>
      <c r="AI149" t="str">
        <f t="shared" ca="1" si="60"/>
        <v/>
      </c>
      <c r="AJ149" t="str">
        <f t="shared" ca="1" si="61"/>
        <v/>
      </c>
      <c r="AL149" t="str">
        <f t="shared" ca="1" si="62"/>
        <v/>
      </c>
      <c r="AM149" t="str">
        <f t="shared" ca="1" si="63"/>
        <v/>
      </c>
      <c r="AN149" t="str">
        <f t="shared" ca="1" si="64"/>
        <v/>
      </c>
      <c r="AO149" t="str">
        <f t="shared" ca="1" si="65"/>
        <v/>
      </c>
      <c r="AP149" t="str">
        <f t="shared" ca="1" si="66"/>
        <v/>
      </c>
      <c r="AQ149" t="str">
        <f t="shared" ca="1" si="67"/>
        <v/>
      </c>
      <c r="AR149" t="str">
        <f t="shared" ca="1" si="68"/>
        <v/>
      </c>
      <c r="AS149" t="str">
        <f t="shared" ca="1" si="69"/>
        <v/>
      </c>
      <c r="AT149" t="str">
        <f t="shared" ca="1" si="70"/>
        <v/>
      </c>
    </row>
    <row r="150" spans="1:46" x14ac:dyDescent="0.3">
      <c r="A150" s="15">
        <v>148</v>
      </c>
      <c r="B150" s="16" t="str">
        <f t="shared" si="72"/>
        <v/>
      </c>
      <c r="C150" s="18" t="str">
        <f>IF(Protokoll!C150="","",Protokoll!C150)</f>
        <v/>
      </c>
      <c r="D150" s="18" t="str">
        <f>IF(Protokoll!D150="","",Protokoll!D150)</f>
        <v/>
      </c>
      <c r="E150" s="18" t="str">
        <f>IF(Protokoll!E150="","",Protokoll!E150)</f>
        <v/>
      </c>
      <c r="F150" s="18" t="str">
        <f>IF(Protokoll!F150="","",Protokoll!F150)</f>
        <v/>
      </c>
      <c r="G150" s="86" t="str">
        <f>IF(Protokoll!G150="","",Protokoll!G150)</f>
        <v/>
      </c>
      <c r="H150" s="18" t="str">
        <f>IF(Protokoll!H150="","",Protokoll!H150)</f>
        <v/>
      </c>
      <c r="I150" s="18" t="str">
        <f>IF(Protokoll!I150="","",Protokoll!I150)</f>
        <v/>
      </c>
      <c r="J150" s="79" t="str">
        <f>IF(Protokoll!J150="","",Protokoll!J150)</f>
        <v/>
      </c>
      <c r="K150" s="18" t="str">
        <f>IF(Protokoll!K150="","",Protokoll!K150)</f>
        <v/>
      </c>
      <c r="L150" s="18" t="str">
        <f>IF(Protokoll!L150="","",Protokoll!L150)</f>
        <v/>
      </c>
      <c r="M150" s="80" t="str">
        <f>IF(Protokoll!M150="","",Protokoll!M150)</f>
        <v/>
      </c>
      <c r="N150" s="18" t="str">
        <f ca="1">IF(Protokoll!N150="","",VLOOKUP(Protokoll!N150,(INDIRECT(CONCATENATE($B150,"!Q2:S22"))),3,1))</f>
        <v/>
      </c>
      <c r="O150" s="18" t="str">
        <f ca="1">IF(Protokoll!O150="","",VLOOKUP(Protokoll!O150,(INDIRECT(CONCATENATE($B150,"!G2:O22"))),9,1))</f>
        <v/>
      </c>
      <c r="P150" s="18" t="str">
        <f ca="1">IF(Protokoll!P150="","",VLOOKUP(Protokoll!P150,(INDIRECT(CONCATENATE($B150,"!H2:O22"))),8,1))</f>
        <v/>
      </c>
      <c r="Q150" s="18" t="str">
        <f ca="1">IF(Protokoll!Q150="","",VLOOKUP(Protokoll!Q150,(INDIRECT(CONCATENATE($B150,"!I2:O22"))),7,1))</f>
        <v/>
      </c>
      <c r="R150" s="18" t="str">
        <f ca="1">IF(Protokoll!R150="","",VLOOKUP(Protokoll!R150,(INDIRECT(CONCATENATE($B150,"!J2:O22"))),6,1))</f>
        <v/>
      </c>
      <c r="S150" s="18" t="str">
        <f ca="1">IF(Protokoll!S150="","",VLOOKUP(Protokoll!S150,(INDIRECT(CONCATENATE($B150,"!K2:O22"))),5,1))</f>
        <v/>
      </c>
      <c r="T150" s="18" t="str">
        <f ca="1">IF(Protokoll!T150="","",VLOOKUP(Protokoll!T150,(INDIRECT(CONCATENATE($B150,"!R2:S22"))),2,1))</f>
        <v/>
      </c>
      <c r="U150" s="18" t="str">
        <f ca="1">IF(Protokoll!U150="","",VLOOKUP(Protokoll!U150,(INDIRECT(CONCATENATE($B150,"!M2:O22"))),3,1))</f>
        <v/>
      </c>
      <c r="V150" s="18" t="str">
        <f ca="1">IF(Protokoll!V150="","",VLOOKUP(Protokoll!V150,(INDIRECT(CONCATENATE($B150,"!N2:O22"))),2,1))</f>
        <v/>
      </c>
      <c r="W150" s="79" t="str">
        <f>IF(Protokoll!W150="","",Protokoll!W150)</f>
        <v/>
      </c>
      <c r="X150" s="81" t="str">
        <f t="shared" ca="1" si="73"/>
        <v/>
      </c>
      <c r="AB150" t="str">
        <f t="shared" ca="1" si="53"/>
        <v/>
      </c>
      <c r="AC150" t="str">
        <f t="shared" ca="1" si="54"/>
        <v/>
      </c>
      <c r="AD150" t="str">
        <f t="shared" ca="1" si="55"/>
        <v/>
      </c>
      <c r="AE150" t="str">
        <f t="shared" ca="1" si="56"/>
        <v/>
      </c>
      <c r="AF150" t="str">
        <f t="shared" ca="1" si="57"/>
        <v/>
      </c>
      <c r="AG150" t="str">
        <f t="shared" ca="1" si="58"/>
        <v/>
      </c>
      <c r="AH150" t="str">
        <f t="shared" ca="1" si="59"/>
        <v/>
      </c>
      <c r="AI150" t="str">
        <f t="shared" ca="1" si="60"/>
        <v/>
      </c>
      <c r="AJ150" t="str">
        <f t="shared" ca="1" si="61"/>
        <v/>
      </c>
      <c r="AL150" t="str">
        <f t="shared" ca="1" si="62"/>
        <v/>
      </c>
      <c r="AM150" t="str">
        <f t="shared" ca="1" si="63"/>
        <v/>
      </c>
      <c r="AN150" t="str">
        <f t="shared" ca="1" si="64"/>
        <v/>
      </c>
      <c r="AO150" t="str">
        <f t="shared" ca="1" si="65"/>
        <v/>
      </c>
      <c r="AP150" t="str">
        <f t="shared" ca="1" si="66"/>
        <v/>
      </c>
      <c r="AQ150" t="str">
        <f t="shared" ca="1" si="67"/>
        <v/>
      </c>
      <c r="AR150" t="str">
        <f t="shared" ca="1" si="68"/>
        <v/>
      </c>
      <c r="AS150" t="str">
        <f t="shared" ca="1" si="69"/>
        <v/>
      </c>
      <c r="AT150" t="str">
        <f t="shared" ca="1" si="70"/>
        <v/>
      </c>
    </row>
    <row r="151" spans="1:46" x14ac:dyDescent="0.3">
      <c r="A151" s="2">
        <v>149</v>
      </c>
      <c r="B151" s="19" t="str">
        <f t="shared" si="72"/>
        <v/>
      </c>
      <c r="C151" s="20" t="str">
        <f>IF(Protokoll!C151="","",Protokoll!C151)</f>
        <v/>
      </c>
      <c r="D151" s="20" t="str">
        <f>IF(Protokoll!D151="","",Protokoll!D151)</f>
        <v/>
      </c>
      <c r="E151" s="20" t="str">
        <f>IF(Protokoll!E151="","",Protokoll!E151)</f>
        <v/>
      </c>
      <c r="F151" s="20" t="str">
        <f>IF(Protokoll!F151="","",Protokoll!F151)</f>
        <v/>
      </c>
      <c r="G151" s="82" t="str">
        <f>IF(Protokoll!G151="","",Protokoll!G151)</f>
        <v/>
      </c>
      <c r="H151" s="20" t="str">
        <f>IF(Protokoll!H151="","",Protokoll!H151)</f>
        <v/>
      </c>
      <c r="I151" s="20" t="str">
        <f>IF(Protokoll!I151="","",Protokoll!I151)</f>
        <v/>
      </c>
      <c r="J151" s="83" t="str">
        <f>IF(Protokoll!J151="","",Protokoll!J151)</f>
        <v/>
      </c>
      <c r="K151" s="20" t="str">
        <f>IF(Protokoll!K151="","",Protokoll!K151)</f>
        <v/>
      </c>
      <c r="L151" s="20" t="str">
        <f>IF(Protokoll!L151="","",Protokoll!L151)</f>
        <v/>
      </c>
      <c r="M151" s="84" t="str">
        <f>IF(Protokoll!M151="","",Protokoll!M151)</f>
        <v/>
      </c>
      <c r="N151" s="20" t="str">
        <f ca="1">IF(Protokoll!N151="","",VLOOKUP(Protokoll!N151,(INDIRECT(CONCATENATE($B151,"!Q2:S22"))),3,1))</f>
        <v/>
      </c>
      <c r="O151" s="20" t="str">
        <f ca="1">IF(Protokoll!O151="","",VLOOKUP(Protokoll!O151,(INDIRECT(CONCATENATE($B151,"!G2:O22"))),9,1))</f>
        <v/>
      </c>
      <c r="P151" s="20" t="str">
        <f ca="1">IF(Protokoll!P151="","",VLOOKUP(Protokoll!P151,(INDIRECT(CONCATENATE($B151,"!H2:O22"))),8,1))</f>
        <v/>
      </c>
      <c r="Q151" s="20" t="str">
        <f ca="1">IF(Protokoll!Q151="","",VLOOKUP(Protokoll!Q151,(INDIRECT(CONCATENATE($B151,"!I2:O22"))),7,1))</f>
        <v/>
      </c>
      <c r="R151" s="20" t="str">
        <f ca="1">IF(Protokoll!R151="","",VLOOKUP(Protokoll!R151,(INDIRECT(CONCATENATE($B151,"!J2:O22"))),6,1))</f>
        <v/>
      </c>
      <c r="S151" s="20" t="str">
        <f ca="1">IF(Protokoll!S151="","",VLOOKUP(Protokoll!S151,(INDIRECT(CONCATENATE($B151,"!K2:O22"))),5,1))</f>
        <v/>
      </c>
      <c r="T151" s="20" t="str">
        <f ca="1">IF(Protokoll!T151="","",VLOOKUP(Protokoll!T151,(INDIRECT(CONCATENATE($B151,"!R2:S22"))),2,1))</f>
        <v/>
      </c>
      <c r="U151" s="20" t="str">
        <f ca="1">IF(Protokoll!U151="","",VLOOKUP(Protokoll!U151,(INDIRECT(CONCATENATE($B151,"!M2:O22"))),3,1))</f>
        <v/>
      </c>
      <c r="V151" s="20" t="str">
        <f ca="1">IF(Protokoll!V151="","",VLOOKUP(Protokoll!V151,(INDIRECT(CONCATENATE($B151,"!N2:O22"))),2,1))</f>
        <v/>
      </c>
      <c r="W151" s="83" t="str">
        <f>IF(Protokoll!W151="","",Protokoll!W151)</f>
        <v/>
      </c>
      <c r="X151" s="85" t="str">
        <f t="shared" ca="1" si="73"/>
        <v/>
      </c>
      <c r="AB151" t="str">
        <f t="shared" ca="1" si="53"/>
        <v/>
      </c>
      <c r="AC151" t="str">
        <f t="shared" ca="1" si="54"/>
        <v/>
      </c>
      <c r="AD151" t="str">
        <f t="shared" ca="1" si="55"/>
        <v/>
      </c>
      <c r="AE151" t="str">
        <f t="shared" ca="1" si="56"/>
        <v/>
      </c>
      <c r="AF151" t="str">
        <f t="shared" ca="1" si="57"/>
        <v/>
      </c>
      <c r="AG151" t="str">
        <f t="shared" ca="1" si="58"/>
        <v/>
      </c>
      <c r="AH151" t="str">
        <f t="shared" ca="1" si="59"/>
        <v/>
      </c>
      <c r="AI151" t="str">
        <f t="shared" ca="1" si="60"/>
        <v/>
      </c>
      <c r="AJ151" t="str">
        <f t="shared" ca="1" si="61"/>
        <v/>
      </c>
      <c r="AL151" t="str">
        <f t="shared" ca="1" si="62"/>
        <v/>
      </c>
      <c r="AM151" t="str">
        <f t="shared" ca="1" si="63"/>
        <v/>
      </c>
      <c r="AN151" t="str">
        <f t="shared" ca="1" si="64"/>
        <v/>
      </c>
      <c r="AO151" t="str">
        <f t="shared" ca="1" si="65"/>
        <v/>
      </c>
      <c r="AP151" t="str">
        <f t="shared" ca="1" si="66"/>
        <v/>
      </c>
      <c r="AQ151" t="str">
        <f t="shared" ca="1" si="67"/>
        <v/>
      </c>
      <c r="AR151" t="str">
        <f t="shared" ca="1" si="68"/>
        <v/>
      </c>
      <c r="AS151" t="str">
        <f t="shared" ca="1" si="69"/>
        <v/>
      </c>
      <c r="AT151" t="str">
        <f t="shared" ca="1" si="70"/>
        <v/>
      </c>
    </row>
    <row r="152" spans="1:46" x14ac:dyDescent="0.3">
      <c r="A152" s="15">
        <v>150</v>
      </c>
      <c r="B152" s="16" t="str">
        <f t="shared" si="72"/>
        <v/>
      </c>
      <c r="C152" s="18" t="str">
        <f>IF(Protokoll!C152="","",Protokoll!C152)</f>
        <v/>
      </c>
      <c r="D152" s="18" t="str">
        <f>IF(Protokoll!D152="","",Protokoll!D152)</f>
        <v/>
      </c>
      <c r="E152" s="18" t="str">
        <f>IF(Protokoll!E152="","",Protokoll!E152)</f>
        <v/>
      </c>
      <c r="F152" s="18" t="str">
        <f>IF(Protokoll!F152="","",Protokoll!F152)</f>
        <v/>
      </c>
      <c r="G152" s="86" t="str">
        <f>IF(Protokoll!G152="","",Protokoll!G152)</f>
        <v/>
      </c>
      <c r="H152" s="18" t="str">
        <f>IF(Protokoll!H152="","",Protokoll!H152)</f>
        <v/>
      </c>
      <c r="I152" s="18" t="str">
        <f>IF(Protokoll!I152="","",Protokoll!I152)</f>
        <v/>
      </c>
      <c r="J152" s="79" t="str">
        <f>IF(Protokoll!J152="","",Protokoll!J152)</f>
        <v/>
      </c>
      <c r="K152" s="18" t="str">
        <f>IF(Protokoll!K152="","",Protokoll!K152)</f>
        <v/>
      </c>
      <c r="L152" s="18" t="str">
        <f>IF(Protokoll!L152="","",Protokoll!L152)</f>
        <v/>
      </c>
      <c r="M152" s="80" t="str">
        <f>IF(Protokoll!M152="","",Protokoll!M152)</f>
        <v/>
      </c>
      <c r="N152" s="18" t="str">
        <f ca="1">IF(Protokoll!N152="","",VLOOKUP(Protokoll!N152,(INDIRECT(CONCATENATE($B152,"!Q2:S22"))),3,1))</f>
        <v/>
      </c>
      <c r="O152" s="18" t="str">
        <f ca="1">IF(Protokoll!O152="","",VLOOKUP(Protokoll!O152,(INDIRECT(CONCATENATE($B152,"!G2:O22"))),9,1))</f>
        <v/>
      </c>
      <c r="P152" s="18" t="str">
        <f ca="1">IF(Protokoll!P152="","",VLOOKUP(Protokoll!P152,(INDIRECT(CONCATENATE($B152,"!H2:O22"))),8,1))</f>
        <v/>
      </c>
      <c r="Q152" s="18" t="str">
        <f ca="1">IF(Protokoll!Q152="","",VLOOKUP(Protokoll!Q152,(INDIRECT(CONCATENATE($B152,"!I2:O22"))),7,1))</f>
        <v/>
      </c>
      <c r="R152" s="18" t="str">
        <f ca="1">IF(Protokoll!R152="","",VLOOKUP(Protokoll!R152,(INDIRECT(CONCATENATE($B152,"!J2:O22"))),6,1))</f>
        <v/>
      </c>
      <c r="S152" s="18" t="str">
        <f ca="1">IF(Protokoll!S152="","",VLOOKUP(Protokoll!S152,(INDIRECT(CONCATENATE($B152,"!K2:O22"))),5,1))</f>
        <v/>
      </c>
      <c r="T152" s="18" t="str">
        <f ca="1">IF(Protokoll!T152="","",VLOOKUP(Protokoll!T152,(INDIRECT(CONCATENATE($B152,"!R2:S22"))),2,1))</f>
        <v/>
      </c>
      <c r="U152" s="18" t="str">
        <f ca="1">IF(Protokoll!U152="","",VLOOKUP(Protokoll!U152,(INDIRECT(CONCATENATE($B152,"!M2:O22"))),3,1))</f>
        <v/>
      </c>
      <c r="V152" s="18" t="str">
        <f ca="1">IF(Protokoll!V152="","",VLOOKUP(Protokoll!V152,(INDIRECT(CONCATENATE($B152,"!N2:O22"))),2,1))</f>
        <v/>
      </c>
      <c r="W152" s="79" t="str">
        <f>IF(Protokoll!W152="","",Protokoll!W152)</f>
        <v/>
      </c>
      <c r="X152" s="81" t="str">
        <f t="shared" ca="1" si="73"/>
        <v/>
      </c>
      <c r="AB152" t="str">
        <f t="shared" ca="1" si="53"/>
        <v/>
      </c>
      <c r="AC152" t="str">
        <f t="shared" ca="1" si="54"/>
        <v/>
      </c>
      <c r="AD152" t="str">
        <f t="shared" ca="1" si="55"/>
        <v/>
      </c>
      <c r="AE152" t="str">
        <f t="shared" ca="1" si="56"/>
        <v/>
      </c>
      <c r="AF152" t="str">
        <f t="shared" ca="1" si="57"/>
        <v/>
      </c>
      <c r="AG152" t="str">
        <f t="shared" ca="1" si="58"/>
        <v/>
      </c>
      <c r="AH152" t="str">
        <f t="shared" ca="1" si="59"/>
        <v/>
      </c>
      <c r="AI152" t="str">
        <f t="shared" ca="1" si="60"/>
        <v/>
      </c>
      <c r="AJ152" t="str">
        <f t="shared" ca="1" si="61"/>
        <v/>
      </c>
      <c r="AL152" t="str">
        <f t="shared" ca="1" si="62"/>
        <v/>
      </c>
      <c r="AM152" t="str">
        <f t="shared" ca="1" si="63"/>
        <v/>
      </c>
      <c r="AN152" t="str">
        <f t="shared" ca="1" si="64"/>
        <v/>
      </c>
      <c r="AO152" t="str">
        <f t="shared" ca="1" si="65"/>
        <v/>
      </c>
      <c r="AP152" t="str">
        <f t="shared" ca="1" si="66"/>
        <v/>
      </c>
      <c r="AQ152" t="str">
        <f t="shared" ca="1" si="67"/>
        <v/>
      </c>
      <c r="AR152" t="str">
        <f t="shared" ca="1" si="68"/>
        <v/>
      </c>
      <c r="AS152" t="str">
        <f t="shared" ca="1" si="69"/>
        <v/>
      </c>
      <c r="AT152" t="str">
        <f t="shared" ca="1" si="70"/>
        <v/>
      </c>
    </row>
    <row r="153" spans="1:46" x14ac:dyDescent="0.3">
      <c r="A153" s="2">
        <v>151</v>
      </c>
      <c r="B153" s="19" t="str">
        <f t="shared" si="72"/>
        <v/>
      </c>
      <c r="C153" s="20" t="str">
        <f>IF(Protokoll!C153="","",Protokoll!C153)</f>
        <v/>
      </c>
      <c r="D153" s="20" t="str">
        <f>IF(Protokoll!D153="","",Protokoll!D153)</f>
        <v/>
      </c>
      <c r="E153" s="20" t="str">
        <f>IF(Protokoll!E153="","",Protokoll!E153)</f>
        <v/>
      </c>
      <c r="F153" s="20" t="str">
        <f>IF(Protokoll!F153="","",Protokoll!F153)</f>
        <v/>
      </c>
      <c r="G153" s="82" t="str">
        <f>IF(Protokoll!G153="","",Protokoll!G153)</f>
        <v/>
      </c>
      <c r="H153" s="20" t="str">
        <f>IF(Protokoll!H153="","",Protokoll!H153)</f>
        <v/>
      </c>
      <c r="I153" s="20" t="str">
        <f>IF(Protokoll!I153="","",Protokoll!I153)</f>
        <v/>
      </c>
      <c r="J153" s="83" t="str">
        <f>IF(Protokoll!J153="","",Protokoll!J153)</f>
        <v/>
      </c>
      <c r="K153" s="20" t="str">
        <f>IF(Protokoll!K153="","",Protokoll!K153)</f>
        <v/>
      </c>
      <c r="L153" s="20" t="str">
        <f>IF(Protokoll!L153="","",Protokoll!L153)</f>
        <v/>
      </c>
      <c r="M153" s="84" t="str">
        <f>IF(Protokoll!M153="","",Protokoll!M153)</f>
        <v/>
      </c>
      <c r="N153" s="20" t="str">
        <f ca="1">IF(Protokoll!N153="","",VLOOKUP(Protokoll!N153,(INDIRECT(CONCATENATE($B153,"!Q2:S22"))),3,1))</f>
        <v/>
      </c>
      <c r="O153" s="20" t="str">
        <f ca="1">IF(Protokoll!O153="","",VLOOKUP(Protokoll!O153,(INDIRECT(CONCATENATE($B153,"!G2:O22"))),9,1))</f>
        <v/>
      </c>
      <c r="P153" s="20" t="str">
        <f ca="1">IF(Protokoll!P153="","",VLOOKUP(Protokoll!P153,(INDIRECT(CONCATENATE($B153,"!H2:O22"))),8,1))</f>
        <v/>
      </c>
      <c r="Q153" s="20" t="str">
        <f ca="1">IF(Protokoll!Q153="","",VLOOKUP(Protokoll!Q153,(INDIRECT(CONCATENATE($B153,"!I2:O22"))),7,1))</f>
        <v/>
      </c>
      <c r="R153" s="20" t="str">
        <f ca="1">IF(Protokoll!R153="","",VLOOKUP(Protokoll!R153,(INDIRECT(CONCATENATE($B153,"!J2:O22"))),6,1))</f>
        <v/>
      </c>
      <c r="S153" s="20" t="str">
        <f ca="1">IF(Protokoll!S153="","",VLOOKUP(Protokoll!S153,(INDIRECT(CONCATENATE($B153,"!K2:O22"))),5,1))</f>
        <v/>
      </c>
      <c r="T153" s="20" t="str">
        <f ca="1">IF(Protokoll!T153="","",VLOOKUP(Protokoll!T153,(INDIRECT(CONCATENATE($B153,"!R2:S22"))),2,1))</f>
        <v/>
      </c>
      <c r="U153" s="20" t="str">
        <f ca="1">IF(Protokoll!U153="","",VLOOKUP(Protokoll!U153,(INDIRECT(CONCATENATE($B153,"!M2:O22"))),3,1))</f>
        <v/>
      </c>
      <c r="V153" s="20" t="str">
        <f ca="1">IF(Protokoll!V153="","",VLOOKUP(Protokoll!V153,(INDIRECT(CONCATENATE($B153,"!N2:O22"))),2,1))</f>
        <v/>
      </c>
      <c r="W153" s="83" t="str">
        <f>IF(Protokoll!W153="","",Protokoll!W153)</f>
        <v/>
      </c>
      <c r="X153" s="85" t="str">
        <f t="shared" ca="1" si="73"/>
        <v/>
      </c>
      <c r="AB153" t="str">
        <f t="shared" ca="1" si="53"/>
        <v/>
      </c>
      <c r="AC153" t="str">
        <f t="shared" ca="1" si="54"/>
        <v/>
      </c>
      <c r="AD153" t="str">
        <f t="shared" ca="1" si="55"/>
        <v/>
      </c>
      <c r="AE153" t="str">
        <f t="shared" ca="1" si="56"/>
        <v/>
      </c>
      <c r="AF153" t="str">
        <f t="shared" ca="1" si="57"/>
        <v/>
      </c>
      <c r="AG153" t="str">
        <f t="shared" ca="1" si="58"/>
        <v/>
      </c>
      <c r="AH153" t="str">
        <f t="shared" ca="1" si="59"/>
        <v/>
      </c>
      <c r="AI153" t="str">
        <f t="shared" ca="1" si="60"/>
        <v/>
      </c>
      <c r="AJ153" t="str">
        <f t="shared" ca="1" si="61"/>
        <v/>
      </c>
      <c r="AL153" t="str">
        <f t="shared" ca="1" si="62"/>
        <v/>
      </c>
      <c r="AM153" t="str">
        <f t="shared" ca="1" si="63"/>
        <v/>
      </c>
      <c r="AN153" t="str">
        <f t="shared" ca="1" si="64"/>
        <v/>
      </c>
      <c r="AO153" t="str">
        <f t="shared" ca="1" si="65"/>
        <v/>
      </c>
      <c r="AP153" t="str">
        <f t="shared" ca="1" si="66"/>
        <v/>
      </c>
      <c r="AQ153" t="str">
        <f t="shared" ca="1" si="67"/>
        <v/>
      </c>
      <c r="AR153" t="str">
        <f t="shared" ca="1" si="68"/>
        <v/>
      </c>
      <c r="AS153" t="str">
        <f t="shared" ca="1" si="69"/>
        <v/>
      </c>
      <c r="AT153" t="str">
        <f t="shared" ca="1" si="70"/>
        <v/>
      </c>
    </row>
    <row r="154" spans="1:46" x14ac:dyDescent="0.3">
      <c r="A154" s="15">
        <v>152</v>
      </c>
      <c r="B154" s="16" t="str">
        <f t="shared" si="72"/>
        <v/>
      </c>
      <c r="C154" s="18" t="str">
        <f>IF(Protokoll!C154="","",Protokoll!C154)</f>
        <v/>
      </c>
      <c r="D154" s="18" t="str">
        <f>IF(Protokoll!D154="","",Protokoll!D154)</f>
        <v/>
      </c>
      <c r="E154" s="18" t="str">
        <f>IF(Protokoll!E154="","",Protokoll!E154)</f>
        <v/>
      </c>
      <c r="F154" s="18" t="str">
        <f>IF(Protokoll!F154="","",Protokoll!F154)</f>
        <v/>
      </c>
      <c r="G154" s="86" t="str">
        <f>IF(Protokoll!G154="","",Protokoll!G154)</f>
        <v/>
      </c>
      <c r="H154" s="18" t="str">
        <f>IF(Protokoll!H154="","",Protokoll!H154)</f>
        <v/>
      </c>
      <c r="I154" s="18" t="str">
        <f>IF(Protokoll!I154="","",Protokoll!I154)</f>
        <v/>
      </c>
      <c r="J154" s="79" t="str">
        <f>IF(Protokoll!J154="","",Protokoll!J154)</f>
        <v/>
      </c>
      <c r="K154" s="18" t="str">
        <f>IF(Protokoll!K154="","",Protokoll!K154)</f>
        <v/>
      </c>
      <c r="L154" s="18" t="str">
        <f>IF(Protokoll!L154="","",Protokoll!L154)</f>
        <v/>
      </c>
      <c r="M154" s="80" t="str">
        <f>IF(Protokoll!M154="","",Protokoll!M154)</f>
        <v/>
      </c>
      <c r="N154" s="18" t="str">
        <f ca="1">IF(Protokoll!N154="","",VLOOKUP(Protokoll!N154,(INDIRECT(CONCATENATE($B154,"!Q2:S22"))),3,1))</f>
        <v/>
      </c>
      <c r="O154" s="18" t="str">
        <f ca="1">IF(Protokoll!O154="","",VLOOKUP(Protokoll!O154,(INDIRECT(CONCATENATE($B154,"!G2:O22"))),9,1))</f>
        <v/>
      </c>
      <c r="P154" s="18" t="str">
        <f ca="1">IF(Protokoll!P154="","",VLOOKUP(Protokoll!P154,(INDIRECT(CONCATENATE($B154,"!H2:O22"))),8,1))</f>
        <v/>
      </c>
      <c r="Q154" s="18" t="str">
        <f ca="1">IF(Protokoll!Q154="","",VLOOKUP(Protokoll!Q154,(INDIRECT(CONCATENATE($B154,"!I2:O22"))),7,1))</f>
        <v/>
      </c>
      <c r="R154" s="18" t="str">
        <f ca="1">IF(Protokoll!R154="","",VLOOKUP(Protokoll!R154,(INDIRECT(CONCATENATE($B154,"!J2:O22"))),6,1))</f>
        <v/>
      </c>
      <c r="S154" s="18" t="str">
        <f ca="1">IF(Protokoll!S154="","",VLOOKUP(Protokoll!S154,(INDIRECT(CONCATENATE($B154,"!K2:O22"))),5,1))</f>
        <v/>
      </c>
      <c r="T154" s="18" t="str">
        <f ca="1">IF(Protokoll!T154="","",VLOOKUP(Protokoll!T154,(INDIRECT(CONCATENATE($B154,"!R2:S22"))),2,1))</f>
        <v/>
      </c>
      <c r="U154" s="18" t="str">
        <f ca="1">IF(Protokoll!U154="","",VLOOKUP(Protokoll!U154,(INDIRECT(CONCATENATE($B154,"!M2:O22"))),3,1))</f>
        <v/>
      </c>
      <c r="V154" s="18" t="str">
        <f ca="1">IF(Protokoll!V154="","",VLOOKUP(Protokoll!V154,(INDIRECT(CONCATENATE($B154,"!N2:O22"))),2,1))</f>
        <v/>
      </c>
      <c r="W154" s="79" t="str">
        <f>IF(Protokoll!W154="","",Protokoll!W154)</f>
        <v/>
      </c>
      <c r="X154" s="81" t="str">
        <f t="shared" ca="1" si="73"/>
        <v/>
      </c>
      <c r="AB154" t="str">
        <f t="shared" ca="1" si="53"/>
        <v/>
      </c>
      <c r="AC154" t="str">
        <f t="shared" ca="1" si="54"/>
        <v/>
      </c>
      <c r="AD154" t="str">
        <f t="shared" ca="1" si="55"/>
        <v/>
      </c>
      <c r="AE154" t="str">
        <f t="shared" ca="1" si="56"/>
        <v/>
      </c>
      <c r="AF154" t="str">
        <f t="shared" ca="1" si="57"/>
        <v/>
      </c>
      <c r="AG154" t="str">
        <f t="shared" ca="1" si="58"/>
        <v/>
      </c>
      <c r="AH154" t="str">
        <f t="shared" ca="1" si="59"/>
        <v/>
      </c>
      <c r="AI154" t="str">
        <f t="shared" ca="1" si="60"/>
        <v/>
      </c>
      <c r="AJ154" t="str">
        <f t="shared" ca="1" si="61"/>
        <v/>
      </c>
      <c r="AL154" t="str">
        <f t="shared" ca="1" si="62"/>
        <v/>
      </c>
      <c r="AM154" t="str">
        <f t="shared" ca="1" si="63"/>
        <v/>
      </c>
      <c r="AN154" t="str">
        <f t="shared" ca="1" si="64"/>
        <v/>
      </c>
      <c r="AO154" t="str">
        <f t="shared" ca="1" si="65"/>
        <v/>
      </c>
      <c r="AP154" t="str">
        <f t="shared" ca="1" si="66"/>
        <v/>
      </c>
      <c r="AQ154" t="str">
        <f t="shared" ca="1" si="67"/>
        <v/>
      </c>
      <c r="AR154" t="str">
        <f t="shared" ca="1" si="68"/>
        <v/>
      </c>
      <c r="AS154" t="str">
        <f t="shared" ca="1" si="69"/>
        <v/>
      </c>
      <c r="AT154" t="str">
        <f t="shared" ca="1" si="70"/>
        <v/>
      </c>
    </row>
    <row r="155" spans="1:46" x14ac:dyDescent="0.3">
      <c r="A155" s="2">
        <v>153</v>
      </c>
      <c r="B155" s="19" t="str">
        <f t="shared" si="72"/>
        <v/>
      </c>
      <c r="C155" s="20" t="str">
        <f>IF(Protokoll!C155="","",Protokoll!C155)</f>
        <v/>
      </c>
      <c r="D155" s="20" t="str">
        <f>IF(Protokoll!D155="","",Protokoll!D155)</f>
        <v/>
      </c>
      <c r="E155" s="20" t="str">
        <f>IF(Protokoll!E155="","",Protokoll!E155)</f>
        <v/>
      </c>
      <c r="F155" s="20" t="str">
        <f>IF(Protokoll!F155="","",Protokoll!F155)</f>
        <v/>
      </c>
      <c r="G155" s="82" t="str">
        <f>IF(Protokoll!G155="","",Protokoll!G155)</f>
        <v/>
      </c>
      <c r="H155" s="20" t="str">
        <f>IF(Protokoll!H155="","",Protokoll!H155)</f>
        <v/>
      </c>
      <c r="I155" s="20" t="str">
        <f>IF(Protokoll!I155="","",Protokoll!I155)</f>
        <v/>
      </c>
      <c r="J155" s="83" t="str">
        <f>IF(Protokoll!J155="","",Protokoll!J155)</f>
        <v/>
      </c>
      <c r="K155" s="20" t="str">
        <f>IF(Protokoll!K155="","",Protokoll!K155)</f>
        <v/>
      </c>
      <c r="L155" s="20" t="str">
        <f>IF(Protokoll!L155="","",Protokoll!L155)</f>
        <v/>
      </c>
      <c r="M155" s="84" t="str">
        <f>IF(Protokoll!M155="","",Protokoll!M155)</f>
        <v/>
      </c>
      <c r="N155" s="20" t="str">
        <f ca="1">IF(Protokoll!N155="","",VLOOKUP(Protokoll!N155,(INDIRECT(CONCATENATE($B155,"!Q2:S22"))),3,1))</f>
        <v/>
      </c>
      <c r="O155" s="20" t="str">
        <f ca="1">IF(Protokoll!O155="","",VLOOKUP(Protokoll!O155,(INDIRECT(CONCATENATE($B155,"!G2:O22"))),9,1))</f>
        <v/>
      </c>
      <c r="P155" s="20" t="str">
        <f ca="1">IF(Protokoll!P155="","",VLOOKUP(Protokoll!P155,(INDIRECT(CONCATENATE($B155,"!H2:O22"))),8,1))</f>
        <v/>
      </c>
      <c r="Q155" s="20" t="str">
        <f ca="1">IF(Protokoll!Q155="","",VLOOKUP(Protokoll!Q155,(INDIRECT(CONCATENATE($B155,"!I2:O22"))),7,1))</f>
        <v/>
      </c>
      <c r="R155" s="20" t="str">
        <f ca="1">IF(Protokoll!R155="","",VLOOKUP(Protokoll!R155,(INDIRECT(CONCATENATE($B155,"!J2:O22"))),6,1))</f>
        <v/>
      </c>
      <c r="S155" s="20" t="str">
        <f ca="1">IF(Protokoll!S155="","",VLOOKUP(Protokoll!S155,(INDIRECT(CONCATENATE($B155,"!K2:O22"))),5,1))</f>
        <v/>
      </c>
      <c r="T155" s="20" t="str">
        <f ca="1">IF(Protokoll!T155="","",VLOOKUP(Protokoll!T155,(INDIRECT(CONCATENATE($B155,"!R2:S22"))),2,1))</f>
        <v/>
      </c>
      <c r="U155" s="20" t="str">
        <f ca="1">IF(Protokoll!U155="","",VLOOKUP(Protokoll!U155,(INDIRECT(CONCATENATE($B155,"!M2:O22"))),3,1))</f>
        <v/>
      </c>
      <c r="V155" s="20" t="str">
        <f ca="1">IF(Protokoll!V155="","",VLOOKUP(Protokoll!V155,(INDIRECT(CONCATENATE($B155,"!N2:O22"))),2,1))</f>
        <v/>
      </c>
      <c r="W155" s="83" t="str">
        <f>IF(Protokoll!W155="","",Protokoll!W155)</f>
        <v/>
      </c>
      <c r="X155" s="85" t="str">
        <f t="shared" ca="1" si="73"/>
        <v/>
      </c>
      <c r="AB155" t="str">
        <f t="shared" ca="1" si="53"/>
        <v/>
      </c>
      <c r="AC155" t="str">
        <f t="shared" ca="1" si="54"/>
        <v/>
      </c>
      <c r="AD155" t="str">
        <f t="shared" ca="1" si="55"/>
        <v/>
      </c>
      <c r="AE155" t="str">
        <f t="shared" ca="1" si="56"/>
        <v/>
      </c>
      <c r="AF155" t="str">
        <f t="shared" ca="1" si="57"/>
        <v/>
      </c>
      <c r="AG155" t="str">
        <f t="shared" ca="1" si="58"/>
        <v/>
      </c>
      <c r="AH155" t="str">
        <f t="shared" ca="1" si="59"/>
        <v/>
      </c>
      <c r="AI155" t="str">
        <f t="shared" ca="1" si="60"/>
        <v/>
      </c>
      <c r="AJ155" t="str">
        <f t="shared" ca="1" si="61"/>
        <v/>
      </c>
      <c r="AL155" t="str">
        <f t="shared" ca="1" si="62"/>
        <v/>
      </c>
      <c r="AM155" t="str">
        <f t="shared" ca="1" si="63"/>
        <v/>
      </c>
      <c r="AN155" t="str">
        <f t="shared" ca="1" si="64"/>
        <v/>
      </c>
      <c r="AO155" t="str">
        <f t="shared" ca="1" si="65"/>
        <v/>
      </c>
      <c r="AP155" t="str">
        <f t="shared" ca="1" si="66"/>
        <v/>
      </c>
      <c r="AQ155" t="str">
        <f t="shared" ca="1" si="67"/>
        <v/>
      </c>
      <c r="AR155" t="str">
        <f t="shared" ca="1" si="68"/>
        <v/>
      </c>
      <c r="AS155" t="str">
        <f t="shared" ca="1" si="69"/>
        <v/>
      </c>
      <c r="AT155" t="str">
        <f t="shared" ca="1" si="70"/>
        <v/>
      </c>
    </row>
    <row r="156" spans="1:46" x14ac:dyDescent="0.3">
      <c r="A156" s="15">
        <v>154</v>
      </c>
      <c r="B156" s="16" t="str">
        <f t="shared" si="72"/>
        <v/>
      </c>
      <c r="C156" s="18" t="str">
        <f>IF(Protokoll!C156="","",Protokoll!C156)</f>
        <v/>
      </c>
      <c r="D156" s="18" t="str">
        <f>IF(Protokoll!D156="","",Protokoll!D156)</f>
        <v/>
      </c>
      <c r="E156" s="18" t="str">
        <f>IF(Protokoll!E156="","",Protokoll!E156)</f>
        <v/>
      </c>
      <c r="F156" s="18" t="str">
        <f>IF(Protokoll!F156="","",Protokoll!F156)</f>
        <v/>
      </c>
      <c r="G156" s="86" t="str">
        <f>IF(Protokoll!G156="","",Protokoll!G156)</f>
        <v/>
      </c>
      <c r="H156" s="18" t="str">
        <f>IF(Protokoll!H156="","",Protokoll!H156)</f>
        <v/>
      </c>
      <c r="I156" s="18" t="str">
        <f>IF(Protokoll!I156="","",Protokoll!I156)</f>
        <v/>
      </c>
      <c r="J156" s="79" t="str">
        <f>IF(Protokoll!J156="","",Protokoll!J156)</f>
        <v/>
      </c>
      <c r="K156" s="18" t="str">
        <f>IF(Protokoll!K156="","",Protokoll!K156)</f>
        <v/>
      </c>
      <c r="L156" s="18" t="str">
        <f>IF(Protokoll!L156="","",Protokoll!L156)</f>
        <v/>
      </c>
      <c r="M156" s="80" t="str">
        <f>IF(Protokoll!M156="","",Protokoll!M156)</f>
        <v/>
      </c>
      <c r="N156" s="18" t="str">
        <f ca="1">IF(Protokoll!N156="","",VLOOKUP(Protokoll!N156,(INDIRECT(CONCATENATE($B156,"!Q2:S22"))),3,1))</f>
        <v/>
      </c>
      <c r="O156" s="18" t="str">
        <f ca="1">IF(Protokoll!O156="","",VLOOKUP(Protokoll!O156,(INDIRECT(CONCATENATE($B156,"!G2:O22"))),9,1))</f>
        <v/>
      </c>
      <c r="P156" s="18" t="str">
        <f ca="1">IF(Protokoll!P156="","",VLOOKUP(Protokoll!P156,(INDIRECT(CONCATENATE($B156,"!H2:O22"))),8,1))</f>
        <v/>
      </c>
      <c r="Q156" s="18" t="str">
        <f ca="1">IF(Protokoll!Q156="","",VLOOKUP(Protokoll!Q156,(INDIRECT(CONCATENATE($B156,"!I2:O22"))),7,1))</f>
        <v/>
      </c>
      <c r="R156" s="18" t="str">
        <f ca="1">IF(Protokoll!R156="","",VLOOKUP(Protokoll!R156,(INDIRECT(CONCATENATE($B156,"!J2:O22"))),6,1))</f>
        <v/>
      </c>
      <c r="S156" s="18" t="str">
        <f ca="1">IF(Protokoll!S156="","",VLOOKUP(Protokoll!S156,(INDIRECT(CONCATENATE($B156,"!K2:O22"))),5,1))</f>
        <v/>
      </c>
      <c r="T156" s="18" t="str">
        <f ca="1">IF(Protokoll!T156="","",VLOOKUP(Protokoll!T156,(INDIRECT(CONCATENATE($B156,"!R2:S22"))),2,1))</f>
        <v/>
      </c>
      <c r="U156" s="18" t="str">
        <f ca="1">IF(Protokoll!U156="","",VLOOKUP(Protokoll!U156,(INDIRECT(CONCATENATE($B156,"!M2:O22"))),3,1))</f>
        <v/>
      </c>
      <c r="V156" s="18" t="str">
        <f ca="1">IF(Protokoll!V156="","",VLOOKUP(Protokoll!V156,(INDIRECT(CONCATENATE($B156,"!N2:O22"))),2,1))</f>
        <v/>
      </c>
      <c r="W156" s="79" t="str">
        <f>IF(Protokoll!W156="","",Protokoll!W156)</f>
        <v/>
      </c>
      <c r="X156" s="81" t="str">
        <f t="shared" ca="1" si="73"/>
        <v/>
      </c>
      <c r="AB156" t="str">
        <f t="shared" ref="AB156:AB219" ca="1" si="74">IF(N156="","",N156)</f>
        <v/>
      </c>
      <c r="AC156" t="str">
        <f t="shared" ref="AC156:AC219" ca="1" si="75">IF(O156="","",O156)</f>
        <v/>
      </c>
      <c r="AD156" t="str">
        <f t="shared" ref="AD156:AD219" ca="1" si="76">IF(P156="","",P156*0.5)</f>
        <v/>
      </c>
      <c r="AE156" t="str">
        <f t="shared" ref="AE156:AE219" ca="1" si="77">IF(Q156="","",Q156*0.5)</f>
        <v/>
      </c>
      <c r="AF156" t="str">
        <f t="shared" ref="AF156:AF219" ca="1" si="78">IF(R156="","",R156)</f>
        <v/>
      </c>
      <c r="AG156" t="str">
        <f t="shared" ref="AG156:AG219" ca="1" si="79">IF(S156="","",S156)</f>
        <v/>
      </c>
      <c r="AH156" t="str">
        <f t="shared" ref="AH156:AH219" ca="1" si="80">IF(T156="","",T156)</f>
        <v/>
      </c>
      <c r="AI156" t="str">
        <f t="shared" ref="AI156:AI219" ca="1" si="81">IF(U156="","",U156)</f>
        <v/>
      </c>
      <c r="AJ156" t="str">
        <f t="shared" ref="AJ156:AJ219" ca="1" si="82">IF(V156="","",V156)</f>
        <v/>
      </c>
      <c r="AL156" t="str">
        <f t="shared" ref="AL156:AL219" ca="1" si="83">IF(N156="","",1)</f>
        <v/>
      </c>
      <c r="AM156" t="str">
        <f t="shared" ref="AM156:AM219" ca="1" si="84">IF(O156="","",1)</f>
        <v/>
      </c>
      <c r="AN156" t="str">
        <f t="shared" ref="AN156:AN219" ca="1" si="85">IF(P156="","",0.5)</f>
        <v/>
      </c>
      <c r="AO156" t="str">
        <f t="shared" ref="AO156:AO219" ca="1" si="86">IF(Q156="","",0.5)</f>
        <v/>
      </c>
      <c r="AP156" t="str">
        <f t="shared" ref="AP156:AP219" ca="1" si="87">IF(R156="","",1)</f>
        <v/>
      </c>
      <c r="AQ156" t="str">
        <f t="shared" ref="AQ156:AQ219" ca="1" si="88">IF(S156="","",1)</f>
        <v/>
      </c>
      <c r="AR156" t="str">
        <f t="shared" ref="AR156:AR219" ca="1" si="89">IF(T156="","",1)</f>
        <v/>
      </c>
      <c r="AS156" t="str">
        <f t="shared" ref="AS156:AS219" ca="1" si="90">IF(U156="","",1)</f>
        <v/>
      </c>
      <c r="AT156" t="str">
        <f t="shared" ref="AT156:AT219" ca="1" si="91">IF(V156="","",1)</f>
        <v/>
      </c>
    </row>
    <row r="157" spans="1:46" x14ac:dyDescent="0.3">
      <c r="A157" s="2">
        <v>155</v>
      </c>
      <c r="B157" s="19" t="str">
        <f t="shared" si="72"/>
        <v/>
      </c>
      <c r="C157" s="20" t="str">
        <f>IF(Protokoll!C157="","",Protokoll!C157)</f>
        <v/>
      </c>
      <c r="D157" s="20" t="str">
        <f>IF(Protokoll!D157="","",Protokoll!D157)</f>
        <v/>
      </c>
      <c r="E157" s="20" t="str">
        <f>IF(Protokoll!E157="","",Protokoll!E157)</f>
        <v/>
      </c>
      <c r="F157" s="20" t="str">
        <f>IF(Protokoll!F157="","",Protokoll!F157)</f>
        <v/>
      </c>
      <c r="G157" s="82" t="str">
        <f>IF(Protokoll!G157="","",Protokoll!G157)</f>
        <v/>
      </c>
      <c r="H157" s="20" t="str">
        <f>IF(Protokoll!H157="","",Protokoll!H157)</f>
        <v/>
      </c>
      <c r="I157" s="20" t="str">
        <f>IF(Protokoll!I157="","",Protokoll!I157)</f>
        <v/>
      </c>
      <c r="J157" s="83" t="str">
        <f>IF(Protokoll!J157="","",Protokoll!J157)</f>
        <v/>
      </c>
      <c r="K157" s="20" t="str">
        <f>IF(Protokoll!K157="","",Protokoll!K157)</f>
        <v/>
      </c>
      <c r="L157" s="20" t="str">
        <f>IF(Protokoll!L157="","",Protokoll!L157)</f>
        <v/>
      </c>
      <c r="M157" s="84" t="str">
        <f>IF(Protokoll!M157="","",Protokoll!M157)</f>
        <v/>
      </c>
      <c r="N157" s="20" t="str">
        <f ca="1">IF(Protokoll!N157="","",VLOOKUP(Protokoll!N157,(INDIRECT(CONCATENATE($B157,"!Q2:S22"))),3,1))</f>
        <v/>
      </c>
      <c r="O157" s="20" t="str">
        <f ca="1">IF(Protokoll!O157="","",VLOOKUP(Protokoll!O157,(INDIRECT(CONCATENATE($B157,"!G2:O22"))),9,1))</f>
        <v/>
      </c>
      <c r="P157" s="20" t="str">
        <f ca="1">IF(Protokoll!P157="","",VLOOKUP(Protokoll!P157,(INDIRECT(CONCATENATE($B157,"!H2:O22"))),8,1))</f>
        <v/>
      </c>
      <c r="Q157" s="20" t="str">
        <f ca="1">IF(Protokoll!Q157="","",VLOOKUP(Protokoll!Q157,(INDIRECT(CONCATENATE($B157,"!I2:O22"))),7,1))</f>
        <v/>
      </c>
      <c r="R157" s="20" t="str">
        <f ca="1">IF(Protokoll!R157="","",VLOOKUP(Protokoll!R157,(INDIRECT(CONCATENATE($B157,"!J2:O22"))),6,1))</f>
        <v/>
      </c>
      <c r="S157" s="20" t="str">
        <f ca="1">IF(Protokoll!S157="","",VLOOKUP(Protokoll!S157,(INDIRECT(CONCATENATE($B157,"!K2:O22"))),5,1))</f>
        <v/>
      </c>
      <c r="T157" s="20" t="str">
        <f ca="1">IF(Protokoll!T157="","",VLOOKUP(Protokoll!T157,(INDIRECT(CONCATENATE($B157,"!R2:S22"))),2,1))</f>
        <v/>
      </c>
      <c r="U157" s="20" t="str">
        <f ca="1">IF(Protokoll!U157="","",VLOOKUP(Protokoll!U157,(INDIRECT(CONCATENATE($B157,"!M2:O22"))),3,1))</f>
        <v/>
      </c>
      <c r="V157" s="20" t="str">
        <f ca="1">IF(Protokoll!V157="","",VLOOKUP(Protokoll!V157,(INDIRECT(CONCATENATE($B157,"!N2:O22"))),2,1))</f>
        <v/>
      </c>
      <c r="W157" s="83" t="str">
        <f>IF(Protokoll!W157="","",Protokoll!W157)</f>
        <v/>
      </c>
      <c r="X157" s="85" t="str">
        <f t="shared" ca="1" si="73"/>
        <v/>
      </c>
      <c r="AB157" t="str">
        <f t="shared" ca="1" si="74"/>
        <v/>
      </c>
      <c r="AC157" t="str">
        <f t="shared" ca="1" si="75"/>
        <v/>
      </c>
      <c r="AD157" t="str">
        <f t="shared" ca="1" si="76"/>
        <v/>
      </c>
      <c r="AE157" t="str">
        <f t="shared" ca="1" si="77"/>
        <v/>
      </c>
      <c r="AF157" t="str">
        <f t="shared" ca="1" si="78"/>
        <v/>
      </c>
      <c r="AG157" t="str">
        <f t="shared" ca="1" si="79"/>
        <v/>
      </c>
      <c r="AH157" t="str">
        <f t="shared" ca="1" si="80"/>
        <v/>
      </c>
      <c r="AI157" t="str">
        <f t="shared" ca="1" si="81"/>
        <v/>
      </c>
      <c r="AJ157" t="str">
        <f t="shared" ca="1" si="82"/>
        <v/>
      </c>
      <c r="AL157" t="str">
        <f t="shared" ca="1" si="83"/>
        <v/>
      </c>
      <c r="AM157" t="str">
        <f t="shared" ca="1" si="84"/>
        <v/>
      </c>
      <c r="AN157" t="str">
        <f t="shared" ca="1" si="85"/>
        <v/>
      </c>
      <c r="AO157" t="str">
        <f t="shared" ca="1" si="86"/>
        <v/>
      </c>
      <c r="AP157" t="str">
        <f t="shared" ca="1" si="87"/>
        <v/>
      </c>
      <c r="AQ157" t="str">
        <f t="shared" ca="1" si="88"/>
        <v/>
      </c>
      <c r="AR157" t="str">
        <f t="shared" ca="1" si="89"/>
        <v/>
      </c>
      <c r="AS157" t="str">
        <f t="shared" ca="1" si="90"/>
        <v/>
      </c>
      <c r="AT157" t="str">
        <f t="shared" ca="1" si="91"/>
        <v/>
      </c>
    </row>
    <row r="158" spans="1:46" x14ac:dyDescent="0.3">
      <c r="A158" s="15">
        <v>156</v>
      </c>
      <c r="B158" s="16" t="str">
        <f t="shared" si="72"/>
        <v/>
      </c>
      <c r="C158" s="18" t="str">
        <f>IF(Protokoll!C158="","",Protokoll!C158)</f>
        <v/>
      </c>
      <c r="D158" s="18" t="str">
        <f>IF(Protokoll!D158="","",Protokoll!D158)</f>
        <v/>
      </c>
      <c r="E158" s="18" t="str">
        <f>IF(Protokoll!E158="","",Protokoll!E158)</f>
        <v/>
      </c>
      <c r="F158" s="18" t="str">
        <f>IF(Protokoll!F158="","",Protokoll!F158)</f>
        <v/>
      </c>
      <c r="G158" s="86" t="str">
        <f>IF(Protokoll!G158="","",Protokoll!G158)</f>
        <v/>
      </c>
      <c r="H158" s="18" t="str">
        <f>IF(Protokoll!H158="","",Protokoll!H158)</f>
        <v/>
      </c>
      <c r="I158" s="18" t="str">
        <f>IF(Protokoll!I158="","",Protokoll!I158)</f>
        <v/>
      </c>
      <c r="J158" s="79" t="str">
        <f>IF(Protokoll!J158="","",Protokoll!J158)</f>
        <v/>
      </c>
      <c r="K158" s="18" t="str">
        <f>IF(Protokoll!K158="","",Protokoll!K158)</f>
        <v/>
      </c>
      <c r="L158" s="18" t="str">
        <f>IF(Protokoll!L158="","",Protokoll!L158)</f>
        <v/>
      </c>
      <c r="M158" s="80" t="str">
        <f>IF(Protokoll!M158="","",Protokoll!M158)</f>
        <v/>
      </c>
      <c r="N158" s="18" t="str">
        <f ca="1">IF(Protokoll!N158="","",VLOOKUP(Protokoll!N158,(INDIRECT(CONCATENATE($B158,"!Q2:S22"))),3,1))</f>
        <v/>
      </c>
      <c r="O158" s="18" t="str">
        <f ca="1">IF(Protokoll!O158="","",VLOOKUP(Protokoll!O158,(INDIRECT(CONCATENATE($B158,"!G2:O22"))),9,1))</f>
        <v/>
      </c>
      <c r="P158" s="18" t="str">
        <f ca="1">IF(Protokoll!P158="","",VLOOKUP(Protokoll!P158,(INDIRECT(CONCATENATE($B158,"!H2:O22"))),8,1))</f>
        <v/>
      </c>
      <c r="Q158" s="18" t="str">
        <f ca="1">IF(Protokoll!Q158="","",VLOOKUP(Protokoll!Q158,(INDIRECT(CONCATENATE($B158,"!I2:O22"))),7,1))</f>
        <v/>
      </c>
      <c r="R158" s="18" t="str">
        <f ca="1">IF(Protokoll!R158="","",VLOOKUP(Protokoll!R158,(INDIRECT(CONCATENATE($B158,"!J2:O22"))),6,1))</f>
        <v/>
      </c>
      <c r="S158" s="18" t="str">
        <f ca="1">IF(Protokoll!S158="","",VLOOKUP(Protokoll!S158,(INDIRECT(CONCATENATE($B158,"!K2:O22"))),5,1))</f>
        <v/>
      </c>
      <c r="T158" s="18" t="str">
        <f ca="1">IF(Protokoll!T158="","",VLOOKUP(Protokoll!T158,(INDIRECT(CONCATENATE($B158,"!R2:S22"))),2,1))</f>
        <v/>
      </c>
      <c r="U158" s="18" t="str">
        <f ca="1">IF(Protokoll!U158="","",VLOOKUP(Protokoll!U158,(INDIRECT(CONCATENATE($B158,"!M2:O22"))),3,1))</f>
        <v/>
      </c>
      <c r="V158" s="18" t="str">
        <f ca="1">IF(Protokoll!V158="","",VLOOKUP(Protokoll!V158,(INDIRECT(CONCATENATE($B158,"!N2:O22"))),2,1))</f>
        <v/>
      </c>
      <c r="W158" s="79" t="str">
        <f>IF(Protokoll!W158="","",Protokoll!W158)</f>
        <v/>
      </c>
      <c r="X158" s="81" t="str">
        <f t="shared" ca="1" si="73"/>
        <v/>
      </c>
      <c r="AB158" t="str">
        <f t="shared" ca="1" si="74"/>
        <v/>
      </c>
      <c r="AC158" t="str">
        <f t="shared" ca="1" si="75"/>
        <v/>
      </c>
      <c r="AD158" t="str">
        <f t="shared" ca="1" si="76"/>
        <v/>
      </c>
      <c r="AE158" t="str">
        <f t="shared" ca="1" si="77"/>
        <v/>
      </c>
      <c r="AF158" t="str">
        <f t="shared" ca="1" si="78"/>
        <v/>
      </c>
      <c r="AG158" t="str">
        <f t="shared" ca="1" si="79"/>
        <v/>
      </c>
      <c r="AH158" t="str">
        <f t="shared" ca="1" si="80"/>
        <v/>
      </c>
      <c r="AI158" t="str">
        <f t="shared" ca="1" si="81"/>
        <v/>
      </c>
      <c r="AJ158" t="str">
        <f t="shared" ca="1" si="82"/>
        <v/>
      </c>
      <c r="AL158" t="str">
        <f t="shared" ca="1" si="83"/>
        <v/>
      </c>
      <c r="AM158" t="str">
        <f t="shared" ca="1" si="84"/>
        <v/>
      </c>
      <c r="AN158" t="str">
        <f t="shared" ca="1" si="85"/>
        <v/>
      </c>
      <c r="AO158" t="str">
        <f t="shared" ca="1" si="86"/>
        <v/>
      </c>
      <c r="AP158" t="str">
        <f t="shared" ca="1" si="87"/>
        <v/>
      </c>
      <c r="AQ158" t="str">
        <f t="shared" ca="1" si="88"/>
        <v/>
      </c>
      <c r="AR158" t="str">
        <f t="shared" ca="1" si="89"/>
        <v/>
      </c>
      <c r="AS158" t="str">
        <f t="shared" ca="1" si="90"/>
        <v/>
      </c>
      <c r="AT158" t="str">
        <f t="shared" ca="1" si="91"/>
        <v/>
      </c>
    </row>
    <row r="159" spans="1:46" x14ac:dyDescent="0.3">
      <c r="A159" s="2">
        <v>157</v>
      </c>
      <c r="B159" s="19" t="str">
        <f t="shared" si="72"/>
        <v/>
      </c>
      <c r="C159" s="20" t="str">
        <f>IF(Protokoll!C159="","",Protokoll!C159)</f>
        <v/>
      </c>
      <c r="D159" s="20" t="str">
        <f>IF(Protokoll!D159="","",Protokoll!D159)</f>
        <v/>
      </c>
      <c r="E159" s="20" t="str">
        <f>IF(Protokoll!E159="","",Protokoll!E159)</f>
        <v/>
      </c>
      <c r="F159" s="20" t="str">
        <f>IF(Protokoll!F159="","",Protokoll!F159)</f>
        <v/>
      </c>
      <c r="G159" s="82" t="str">
        <f>IF(Protokoll!G159="","",Protokoll!G159)</f>
        <v/>
      </c>
      <c r="H159" s="20" t="str">
        <f>IF(Protokoll!H159="","",Protokoll!H159)</f>
        <v/>
      </c>
      <c r="I159" s="20" t="str">
        <f>IF(Protokoll!I159="","",Protokoll!I159)</f>
        <v/>
      </c>
      <c r="J159" s="83" t="str">
        <f>IF(Protokoll!J159="","",Protokoll!J159)</f>
        <v/>
      </c>
      <c r="K159" s="20" t="str">
        <f>IF(Protokoll!K159="","",Protokoll!K159)</f>
        <v/>
      </c>
      <c r="L159" s="20" t="str">
        <f>IF(Protokoll!L159="","",Protokoll!L159)</f>
        <v/>
      </c>
      <c r="M159" s="84" t="str">
        <f>IF(Protokoll!M159="","",Protokoll!M159)</f>
        <v/>
      </c>
      <c r="N159" s="20" t="str">
        <f ca="1">IF(Protokoll!N159="","",VLOOKUP(Protokoll!N159,(INDIRECT(CONCATENATE($B159,"!Q2:S22"))),3,1))</f>
        <v/>
      </c>
      <c r="O159" s="20" t="str">
        <f ca="1">IF(Protokoll!O159="","",VLOOKUP(Protokoll!O159,(INDIRECT(CONCATENATE($B159,"!G2:O22"))),9,1))</f>
        <v/>
      </c>
      <c r="P159" s="20" t="str">
        <f ca="1">IF(Protokoll!P159="","",VLOOKUP(Protokoll!P159,(INDIRECT(CONCATENATE($B159,"!H2:O22"))),8,1))</f>
        <v/>
      </c>
      <c r="Q159" s="20" t="str">
        <f ca="1">IF(Protokoll!Q159="","",VLOOKUP(Protokoll!Q159,(INDIRECT(CONCATENATE($B159,"!I2:O22"))),7,1))</f>
        <v/>
      </c>
      <c r="R159" s="20" t="str">
        <f ca="1">IF(Protokoll!R159="","",VLOOKUP(Protokoll!R159,(INDIRECT(CONCATENATE($B159,"!J2:O22"))),6,1))</f>
        <v/>
      </c>
      <c r="S159" s="20" t="str">
        <f ca="1">IF(Protokoll!S159="","",VLOOKUP(Protokoll!S159,(INDIRECT(CONCATENATE($B159,"!K2:O22"))),5,1))</f>
        <v/>
      </c>
      <c r="T159" s="20" t="str">
        <f ca="1">IF(Protokoll!T159="","",VLOOKUP(Protokoll!T159,(INDIRECT(CONCATENATE($B159,"!R2:S22"))),2,1))</f>
        <v/>
      </c>
      <c r="U159" s="20" t="str">
        <f ca="1">IF(Protokoll!U159="","",VLOOKUP(Protokoll!U159,(INDIRECT(CONCATENATE($B159,"!M2:O22"))),3,1))</f>
        <v/>
      </c>
      <c r="V159" s="20" t="str">
        <f ca="1">IF(Protokoll!V159="","",VLOOKUP(Protokoll!V159,(INDIRECT(CONCATENATE($B159,"!N2:O22"))),2,1))</f>
        <v/>
      </c>
      <c r="W159" s="83" t="str">
        <f>IF(Protokoll!W159="","",Protokoll!W159)</f>
        <v/>
      </c>
      <c r="X159" s="85" t="str">
        <f t="shared" ca="1" si="73"/>
        <v/>
      </c>
      <c r="AB159" t="str">
        <f t="shared" ca="1" si="74"/>
        <v/>
      </c>
      <c r="AC159" t="str">
        <f t="shared" ca="1" si="75"/>
        <v/>
      </c>
      <c r="AD159" t="str">
        <f t="shared" ca="1" si="76"/>
        <v/>
      </c>
      <c r="AE159" t="str">
        <f t="shared" ca="1" si="77"/>
        <v/>
      </c>
      <c r="AF159" t="str">
        <f t="shared" ca="1" si="78"/>
        <v/>
      </c>
      <c r="AG159" t="str">
        <f t="shared" ca="1" si="79"/>
        <v/>
      </c>
      <c r="AH159" t="str">
        <f t="shared" ca="1" si="80"/>
        <v/>
      </c>
      <c r="AI159" t="str">
        <f t="shared" ca="1" si="81"/>
        <v/>
      </c>
      <c r="AJ159" t="str">
        <f t="shared" ca="1" si="82"/>
        <v/>
      </c>
      <c r="AL159" t="str">
        <f t="shared" ca="1" si="83"/>
        <v/>
      </c>
      <c r="AM159" t="str">
        <f t="shared" ca="1" si="84"/>
        <v/>
      </c>
      <c r="AN159" t="str">
        <f t="shared" ca="1" si="85"/>
        <v/>
      </c>
      <c r="AO159" t="str">
        <f t="shared" ca="1" si="86"/>
        <v/>
      </c>
      <c r="AP159" t="str">
        <f t="shared" ca="1" si="87"/>
        <v/>
      </c>
      <c r="AQ159" t="str">
        <f t="shared" ca="1" si="88"/>
        <v/>
      </c>
      <c r="AR159" t="str">
        <f t="shared" ca="1" si="89"/>
        <v/>
      </c>
      <c r="AS159" t="str">
        <f t="shared" ca="1" si="90"/>
        <v/>
      </c>
      <c r="AT159" t="str">
        <f t="shared" ca="1" si="91"/>
        <v/>
      </c>
    </row>
    <row r="160" spans="1:46" x14ac:dyDescent="0.3">
      <c r="A160" s="15">
        <v>158</v>
      </c>
      <c r="B160" s="16" t="str">
        <f t="shared" si="72"/>
        <v/>
      </c>
      <c r="C160" s="18" t="str">
        <f>IF(Protokoll!C160="","",Protokoll!C160)</f>
        <v/>
      </c>
      <c r="D160" s="18" t="str">
        <f>IF(Protokoll!D160="","",Protokoll!D160)</f>
        <v/>
      </c>
      <c r="E160" s="18" t="str">
        <f>IF(Protokoll!E160="","",Protokoll!E160)</f>
        <v/>
      </c>
      <c r="F160" s="18" t="str">
        <f>IF(Protokoll!F160="","",Protokoll!F160)</f>
        <v/>
      </c>
      <c r="G160" s="86" t="str">
        <f>IF(Protokoll!G160="","",Protokoll!G160)</f>
        <v/>
      </c>
      <c r="H160" s="18" t="str">
        <f>IF(Protokoll!H160="","",Protokoll!H160)</f>
        <v/>
      </c>
      <c r="I160" s="18" t="str">
        <f>IF(Protokoll!I160="","",Protokoll!I160)</f>
        <v/>
      </c>
      <c r="J160" s="79" t="str">
        <f>IF(Protokoll!J160="","",Protokoll!J160)</f>
        <v/>
      </c>
      <c r="K160" s="18" t="str">
        <f>IF(Protokoll!K160="","",Protokoll!K160)</f>
        <v/>
      </c>
      <c r="L160" s="18" t="str">
        <f>IF(Protokoll!L160="","",Protokoll!L160)</f>
        <v/>
      </c>
      <c r="M160" s="80" t="str">
        <f>IF(Protokoll!M160="","",Protokoll!M160)</f>
        <v/>
      </c>
      <c r="N160" s="18" t="str">
        <f ca="1">IF(Protokoll!N160="","",VLOOKUP(Protokoll!N160,(INDIRECT(CONCATENATE($B160,"!Q2:S22"))),3,1))</f>
        <v/>
      </c>
      <c r="O160" s="18" t="str">
        <f ca="1">IF(Protokoll!O160="","",VLOOKUP(Protokoll!O160,(INDIRECT(CONCATENATE($B160,"!G2:O22"))),9,1))</f>
        <v/>
      </c>
      <c r="P160" s="18" t="str">
        <f ca="1">IF(Protokoll!P160="","",VLOOKUP(Protokoll!P160,(INDIRECT(CONCATENATE($B160,"!H2:O22"))),8,1))</f>
        <v/>
      </c>
      <c r="Q160" s="18" t="str">
        <f ca="1">IF(Protokoll!Q160="","",VLOOKUP(Protokoll!Q160,(INDIRECT(CONCATENATE($B160,"!I2:O22"))),7,1))</f>
        <v/>
      </c>
      <c r="R160" s="18" t="str">
        <f ca="1">IF(Protokoll!R160="","",VLOOKUP(Protokoll!R160,(INDIRECT(CONCATENATE($B160,"!J2:O22"))),6,1))</f>
        <v/>
      </c>
      <c r="S160" s="18" t="str">
        <f ca="1">IF(Protokoll!S160="","",VLOOKUP(Protokoll!S160,(INDIRECT(CONCATENATE($B160,"!K2:O22"))),5,1))</f>
        <v/>
      </c>
      <c r="T160" s="18" t="str">
        <f ca="1">IF(Protokoll!T160="","",VLOOKUP(Protokoll!T160,(INDIRECT(CONCATENATE($B160,"!R2:S22"))),2,1))</f>
        <v/>
      </c>
      <c r="U160" s="18" t="str">
        <f ca="1">IF(Protokoll!U160="","",VLOOKUP(Protokoll!U160,(INDIRECT(CONCATENATE($B160,"!M2:O22"))),3,1))</f>
        <v/>
      </c>
      <c r="V160" s="18" t="str">
        <f ca="1">IF(Protokoll!V160="","",VLOOKUP(Protokoll!V160,(INDIRECT(CONCATENATE($B160,"!N2:O22"))),2,1))</f>
        <v/>
      </c>
      <c r="W160" s="79" t="str">
        <f>IF(Protokoll!W160="","",Protokoll!W160)</f>
        <v/>
      </c>
      <c r="X160" s="81" t="str">
        <f t="shared" ca="1" si="73"/>
        <v/>
      </c>
      <c r="AB160" t="str">
        <f t="shared" ca="1" si="74"/>
        <v/>
      </c>
      <c r="AC160" t="str">
        <f t="shared" ca="1" si="75"/>
        <v/>
      </c>
      <c r="AD160" t="str">
        <f t="shared" ca="1" si="76"/>
        <v/>
      </c>
      <c r="AE160" t="str">
        <f t="shared" ca="1" si="77"/>
        <v/>
      </c>
      <c r="AF160" t="str">
        <f t="shared" ca="1" si="78"/>
        <v/>
      </c>
      <c r="AG160" t="str">
        <f t="shared" ca="1" si="79"/>
        <v/>
      </c>
      <c r="AH160" t="str">
        <f t="shared" ca="1" si="80"/>
        <v/>
      </c>
      <c r="AI160" t="str">
        <f t="shared" ca="1" si="81"/>
        <v/>
      </c>
      <c r="AJ160" t="str">
        <f t="shared" ca="1" si="82"/>
        <v/>
      </c>
      <c r="AL160" t="str">
        <f t="shared" ca="1" si="83"/>
        <v/>
      </c>
      <c r="AM160" t="str">
        <f t="shared" ca="1" si="84"/>
        <v/>
      </c>
      <c r="AN160" t="str">
        <f t="shared" ca="1" si="85"/>
        <v/>
      </c>
      <c r="AO160" t="str">
        <f t="shared" ca="1" si="86"/>
        <v/>
      </c>
      <c r="AP160" t="str">
        <f t="shared" ca="1" si="87"/>
        <v/>
      </c>
      <c r="AQ160" t="str">
        <f t="shared" ca="1" si="88"/>
        <v/>
      </c>
      <c r="AR160" t="str">
        <f t="shared" ca="1" si="89"/>
        <v/>
      </c>
      <c r="AS160" t="str">
        <f t="shared" ca="1" si="90"/>
        <v/>
      </c>
      <c r="AT160" t="str">
        <f t="shared" ca="1" si="91"/>
        <v/>
      </c>
    </row>
    <row r="161" spans="1:46" x14ac:dyDescent="0.3">
      <c r="A161" s="2">
        <v>159</v>
      </c>
      <c r="B161" s="19" t="str">
        <f t="shared" si="72"/>
        <v/>
      </c>
      <c r="C161" s="20" t="str">
        <f>IF(Protokoll!C161="","",Protokoll!C161)</f>
        <v/>
      </c>
      <c r="D161" s="20" t="str">
        <f>IF(Protokoll!D161="","",Protokoll!D161)</f>
        <v/>
      </c>
      <c r="E161" s="20" t="str">
        <f>IF(Protokoll!E161="","",Protokoll!E161)</f>
        <v/>
      </c>
      <c r="F161" s="20" t="str">
        <f>IF(Protokoll!F161="","",Protokoll!F161)</f>
        <v/>
      </c>
      <c r="G161" s="82" t="str">
        <f>IF(Protokoll!G161="","",Protokoll!G161)</f>
        <v/>
      </c>
      <c r="H161" s="20" t="str">
        <f>IF(Protokoll!H161="","",Protokoll!H161)</f>
        <v/>
      </c>
      <c r="I161" s="20" t="str">
        <f>IF(Protokoll!I161="","",Protokoll!I161)</f>
        <v/>
      </c>
      <c r="J161" s="83" t="str">
        <f>IF(Protokoll!J161="","",Protokoll!J161)</f>
        <v/>
      </c>
      <c r="K161" s="20" t="str">
        <f>IF(Protokoll!K161="","",Protokoll!K161)</f>
        <v/>
      </c>
      <c r="L161" s="20" t="str">
        <f>IF(Protokoll!L161="","",Protokoll!L161)</f>
        <v/>
      </c>
      <c r="M161" s="84" t="str">
        <f>IF(Protokoll!M161="","",Protokoll!M161)</f>
        <v/>
      </c>
      <c r="N161" s="20" t="str">
        <f ca="1">IF(Protokoll!N161="","",VLOOKUP(Protokoll!N161,(INDIRECT(CONCATENATE($B161,"!Q2:S22"))),3,1))</f>
        <v/>
      </c>
      <c r="O161" s="20" t="str">
        <f ca="1">IF(Protokoll!O161="","",VLOOKUP(Protokoll!O161,(INDIRECT(CONCATENATE($B161,"!G2:O22"))),9,1))</f>
        <v/>
      </c>
      <c r="P161" s="20" t="str">
        <f ca="1">IF(Protokoll!P161="","",VLOOKUP(Protokoll!P161,(INDIRECT(CONCATENATE($B161,"!H2:O22"))),8,1))</f>
        <v/>
      </c>
      <c r="Q161" s="20" t="str">
        <f ca="1">IF(Protokoll!Q161="","",VLOOKUP(Protokoll!Q161,(INDIRECT(CONCATENATE($B161,"!I2:O22"))),7,1))</f>
        <v/>
      </c>
      <c r="R161" s="20" t="str">
        <f ca="1">IF(Protokoll!R161="","",VLOOKUP(Protokoll!R161,(INDIRECT(CONCATENATE($B161,"!J2:O22"))),6,1))</f>
        <v/>
      </c>
      <c r="S161" s="20" t="str">
        <f ca="1">IF(Protokoll!S161="","",VLOOKUP(Protokoll!S161,(INDIRECT(CONCATENATE($B161,"!K2:O22"))),5,1))</f>
        <v/>
      </c>
      <c r="T161" s="20" t="str">
        <f ca="1">IF(Protokoll!T161="","",VLOOKUP(Protokoll!T161,(INDIRECT(CONCATENATE($B161,"!R2:S22"))),2,1))</f>
        <v/>
      </c>
      <c r="U161" s="20" t="str">
        <f ca="1">IF(Protokoll!U161="","",VLOOKUP(Protokoll!U161,(INDIRECT(CONCATENATE($B161,"!M2:O22"))),3,1))</f>
        <v/>
      </c>
      <c r="V161" s="20" t="str">
        <f ca="1">IF(Protokoll!V161="","",VLOOKUP(Protokoll!V161,(INDIRECT(CONCATENATE($B161,"!N2:O22"))),2,1))</f>
        <v/>
      </c>
      <c r="W161" s="83" t="str">
        <f>IF(Protokoll!W161="","",Protokoll!W161)</f>
        <v/>
      </c>
      <c r="X161" s="85" t="str">
        <f t="shared" ca="1" si="73"/>
        <v/>
      </c>
      <c r="AB161" t="str">
        <f t="shared" ca="1" si="74"/>
        <v/>
      </c>
      <c r="AC161" t="str">
        <f t="shared" ca="1" si="75"/>
        <v/>
      </c>
      <c r="AD161" t="str">
        <f t="shared" ca="1" si="76"/>
        <v/>
      </c>
      <c r="AE161" t="str">
        <f t="shared" ca="1" si="77"/>
        <v/>
      </c>
      <c r="AF161" t="str">
        <f t="shared" ca="1" si="78"/>
        <v/>
      </c>
      <c r="AG161" t="str">
        <f t="shared" ca="1" si="79"/>
        <v/>
      </c>
      <c r="AH161" t="str">
        <f t="shared" ca="1" si="80"/>
        <v/>
      </c>
      <c r="AI161" t="str">
        <f t="shared" ca="1" si="81"/>
        <v/>
      </c>
      <c r="AJ161" t="str">
        <f t="shared" ca="1" si="82"/>
        <v/>
      </c>
      <c r="AL161" t="str">
        <f t="shared" ca="1" si="83"/>
        <v/>
      </c>
      <c r="AM161" t="str">
        <f t="shared" ca="1" si="84"/>
        <v/>
      </c>
      <c r="AN161" t="str">
        <f t="shared" ca="1" si="85"/>
        <v/>
      </c>
      <c r="AO161" t="str">
        <f t="shared" ca="1" si="86"/>
        <v/>
      </c>
      <c r="AP161" t="str">
        <f t="shared" ca="1" si="87"/>
        <v/>
      </c>
      <c r="AQ161" t="str">
        <f t="shared" ca="1" si="88"/>
        <v/>
      </c>
      <c r="AR161" t="str">
        <f t="shared" ca="1" si="89"/>
        <v/>
      </c>
      <c r="AS161" t="str">
        <f t="shared" ca="1" si="90"/>
        <v/>
      </c>
      <c r="AT161" t="str">
        <f t="shared" ca="1" si="91"/>
        <v/>
      </c>
    </row>
    <row r="162" spans="1:46" x14ac:dyDescent="0.3">
      <c r="A162" s="15">
        <v>160</v>
      </c>
      <c r="B162" s="16" t="str">
        <f t="shared" si="72"/>
        <v/>
      </c>
      <c r="C162" s="18" t="str">
        <f>IF(Protokoll!C162="","",Protokoll!C162)</f>
        <v/>
      </c>
      <c r="D162" s="18" t="str">
        <f>IF(Protokoll!D162="","",Protokoll!D162)</f>
        <v/>
      </c>
      <c r="E162" s="18" t="str">
        <f>IF(Protokoll!E162="","",Protokoll!E162)</f>
        <v/>
      </c>
      <c r="F162" s="18" t="str">
        <f>IF(Protokoll!F162="","",Protokoll!F162)</f>
        <v/>
      </c>
      <c r="G162" s="86" t="str">
        <f>IF(Protokoll!G162="","",Protokoll!G162)</f>
        <v/>
      </c>
      <c r="H162" s="18" t="str">
        <f>IF(Protokoll!H162="","",Protokoll!H162)</f>
        <v/>
      </c>
      <c r="I162" s="18" t="str">
        <f>IF(Protokoll!I162="","",Protokoll!I162)</f>
        <v/>
      </c>
      <c r="J162" s="79" t="str">
        <f>IF(Protokoll!J162="","",Protokoll!J162)</f>
        <v/>
      </c>
      <c r="K162" s="18" t="str">
        <f>IF(Protokoll!K162="","",Protokoll!K162)</f>
        <v/>
      </c>
      <c r="L162" s="18" t="str">
        <f>IF(Protokoll!L162="","",Protokoll!L162)</f>
        <v/>
      </c>
      <c r="M162" s="80" t="str">
        <f>IF(Protokoll!M162="","",Protokoll!M162)</f>
        <v/>
      </c>
      <c r="N162" s="18" t="str">
        <f ca="1">IF(Protokoll!N162="","",VLOOKUP(Protokoll!N162,(INDIRECT(CONCATENATE($B162,"!Q2:S22"))),3,1))</f>
        <v/>
      </c>
      <c r="O162" s="18" t="str">
        <f ca="1">IF(Protokoll!O162="","",VLOOKUP(Protokoll!O162,(INDIRECT(CONCATENATE($B162,"!G2:O22"))),9,1))</f>
        <v/>
      </c>
      <c r="P162" s="18" t="str">
        <f ca="1">IF(Protokoll!P162="","",VLOOKUP(Protokoll!P162,(INDIRECT(CONCATENATE($B162,"!H2:O22"))),8,1))</f>
        <v/>
      </c>
      <c r="Q162" s="18" t="str">
        <f ca="1">IF(Protokoll!Q162="","",VLOOKUP(Protokoll!Q162,(INDIRECT(CONCATENATE($B162,"!I2:O22"))),7,1))</f>
        <v/>
      </c>
      <c r="R162" s="18" t="str">
        <f ca="1">IF(Protokoll!R162="","",VLOOKUP(Protokoll!R162,(INDIRECT(CONCATENATE($B162,"!J2:O22"))),6,1))</f>
        <v/>
      </c>
      <c r="S162" s="18" t="str">
        <f ca="1">IF(Protokoll!S162="","",VLOOKUP(Protokoll!S162,(INDIRECT(CONCATENATE($B162,"!K2:O22"))),5,1))</f>
        <v/>
      </c>
      <c r="T162" s="18" t="str">
        <f ca="1">IF(Protokoll!T162="","",VLOOKUP(Protokoll!T162,(INDIRECT(CONCATENATE($B162,"!R2:S22"))),2,1))</f>
        <v/>
      </c>
      <c r="U162" s="18" t="str">
        <f ca="1">IF(Protokoll!U162="","",VLOOKUP(Protokoll!U162,(INDIRECT(CONCATENATE($B162,"!M2:O22"))),3,1))</f>
        <v/>
      </c>
      <c r="V162" s="18" t="str">
        <f ca="1">IF(Protokoll!V162="","",VLOOKUP(Protokoll!V162,(INDIRECT(CONCATENATE($B162,"!N2:O22"))),2,1))</f>
        <v/>
      </c>
      <c r="W162" s="79" t="str">
        <f>IF(Protokoll!W162="","",Protokoll!W162)</f>
        <v/>
      </c>
      <c r="X162" s="81" t="str">
        <f t="shared" ca="1" si="73"/>
        <v/>
      </c>
      <c r="AB162" t="str">
        <f t="shared" ca="1" si="74"/>
        <v/>
      </c>
      <c r="AC162" t="str">
        <f t="shared" ca="1" si="75"/>
        <v/>
      </c>
      <c r="AD162" t="str">
        <f t="shared" ca="1" si="76"/>
        <v/>
      </c>
      <c r="AE162" t="str">
        <f t="shared" ca="1" si="77"/>
        <v/>
      </c>
      <c r="AF162" t="str">
        <f t="shared" ca="1" si="78"/>
        <v/>
      </c>
      <c r="AG162" t="str">
        <f t="shared" ca="1" si="79"/>
        <v/>
      </c>
      <c r="AH162" t="str">
        <f t="shared" ca="1" si="80"/>
        <v/>
      </c>
      <c r="AI162" t="str">
        <f t="shared" ca="1" si="81"/>
        <v/>
      </c>
      <c r="AJ162" t="str">
        <f t="shared" ca="1" si="82"/>
        <v/>
      </c>
      <c r="AL162" t="str">
        <f t="shared" ca="1" si="83"/>
        <v/>
      </c>
      <c r="AM162" t="str">
        <f t="shared" ca="1" si="84"/>
        <v/>
      </c>
      <c r="AN162" t="str">
        <f t="shared" ca="1" si="85"/>
        <v/>
      </c>
      <c r="AO162" t="str">
        <f t="shared" ca="1" si="86"/>
        <v/>
      </c>
      <c r="AP162" t="str">
        <f t="shared" ca="1" si="87"/>
        <v/>
      </c>
      <c r="AQ162" t="str">
        <f t="shared" ca="1" si="88"/>
        <v/>
      </c>
      <c r="AR162" t="str">
        <f t="shared" ca="1" si="89"/>
        <v/>
      </c>
      <c r="AS162" t="str">
        <f t="shared" ca="1" si="90"/>
        <v/>
      </c>
      <c r="AT162" t="str">
        <f t="shared" ca="1" si="91"/>
        <v/>
      </c>
    </row>
    <row r="163" spans="1:46" x14ac:dyDescent="0.3">
      <c r="A163" s="2">
        <v>161</v>
      </c>
      <c r="B163" s="19" t="str">
        <f t="shared" si="72"/>
        <v/>
      </c>
      <c r="C163" s="20" t="str">
        <f>IF(Protokoll!C163="","",Protokoll!C163)</f>
        <v/>
      </c>
      <c r="D163" s="20" t="str">
        <f>IF(Protokoll!D163="","",Protokoll!D163)</f>
        <v/>
      </c>
      <c r="E163" s="20" t="str">
        <f>IF(Protokoll!E163="","",Protokoll!E163)</f>
        <v/>
      </c>
      <c r="F163" s="20" t="str">
        <f>IF(Protokoll!F163="","",Protokoll!F163)</f>
        <v/>
      </c>
      <c r="G163" s="82" t="str">
        <f>IF(Protokoll!G163="","",Protokoll!G163)</f>
        <v/>
      </c>
      <c r="H163" s="20" t="str">
        <f>IF(Protokoll!H163="","",Protokoll!H163)</f>
        <v/>
      </c>
      <c r="I163" s="20" t="str">
        <f>IF(Protokoll!I163="","",Protokoll!I163)</f>
        <v/>
      </c>
      <c r="J163" s="83" t="str">
        <f>IF(Protokoll!J163="","",Protokoll!J163)</f>
        <v/>
      </c>
      <c r="K163" s="20" t="str">
        <f>IF(Protokoll!K163="","",Protokoll!K163)</f>
        <v/>
      </c>
      <c r="L163" s="20" t="str">
        <f>IF(Protokoll!L163="","",Protokoll!L163)</f>
        <v/>
      </c>
      <c r="M163" s="84" t="str">
        <f>IF(Protokoll!M163="","",Protokoll!M163)</f>
        <v/>
      </c>
      <c r="N163" s="20" t="str">
        <f ca="1">IF(Protokoll!N163="","",VLOOKUP(Protokoll!N163,(INDIRECT(CONCATENATE($B163,"!Q2:S22"))),3,1))</f>
        <v/>
      </c>
      <c r="O163" s="20" t="str">
        <f ca="1">IF(Protokoll!O163="","",VLOOKUP(Protokoll!O163,(INDIRECT(CONCATENATE($B163,"!G2:O22"))),9,1))</f>
        <v/>
      </c>
      <c r="P163" s="20" t="str">
        <f ca="1">IF(Protokoll!P163="","",VLOOKUP(Protokoll!P163,(INDIRECT(CONCATENATE($B163,"!H2:O22"))),8,1))</f>
        <v/>
      </c>
      <c r="Q163" s="20" t="str">
        <f ca="1">IF(Protokoll!Q163="","",VLOOKUP(Protokoll!Q163,(INDIRECT(CONCATENATE($B163,"!I2:O22"))),7,1))</f>
        <v/>
      </c>
      <c r="R163" s="20" t="str">
        <f ca="1">IF(Protokoll!R163="","",VLOOKUP(Protokoll!R163,(INDIRECT(CONCATENATE($B163,"!J2:O22"))),6,1))</f>
        <v/>
      </c>
      <c r="S163" s="20" t="str">
        <f ca="1">IF(Protokoll!S163="","",VLOOKUP(Protokoll!S163,(INDIRECT(CONCATENATE($B163,"!K2:O22"))),5,1))</f>
        <v/>
      </c>
      <c r="T163" s="20" t="str">
        <f ca="1">IF(Protokoll!T163="","",VLOOKUP(Protokoll!T163,(INDIRECT(CONCATENATE($B163,"!R2:S22"))),2,1))</f>
        <v/>
      </c>
      <c r="U163" s="20" t="str">
        <f ca="1">IF(Protokoll!U163="","",VLOOKUP(Protokoll!U163,(INDIRECT(CONCATENATE($B163,"!M2:O22"))),3,1))</f>
        <v/>
      </c>
      <c r="V163" s="20" t="str">
        <f ca="1">IF(Protokoll!V163="","",VLOOKUP(Protokoll!V163,(INDIRECT(CONCATENATE($B163,"!N2:O22"))),2,1))</f>
        <v/>
      </c>
      <c r="W163" s="83" t="str">
        <f>IF(Protokoll!W163="","",Protokoll!W163)</f>
        <v/>
      </c>
      <c r="X163" s="85" t="str">
        <f t="shared" ca="1" si="73"/>
        <v/>
      </c>
      <c r="AB163" t="str">
        <f t="shared" ca="1" si="74"/>
        <v/>
      </c>
      <c r="AC163" t="str">
        <f t="shared" ca="1" si="75"/>
        <v/>
      </c>
      <c r="AD163" t="str">
        <f t="shared" ca="1" si="76"/>
        <v/>
      </c>
      <c r="AE163" t="str">
        <f t="shared" ca="1" si="77"/>
        <v/>
      </c>
      <c r="AF163" t="str">
        <f t="shared" ca="1" si="78"/>
        <v/>
      </c>
      <c r="AG163" t="str">
        <f t="shared" ca="1" si="79"/>
        <v/>
      </c>
      <c r="AH163" t="str">
        <f t="shared" ca="1" si="80"/>
        <v/>
      </c>
      <c r="AI163" t="str">
        <f t="shared" ca="1" si="81"/>
        <v/>
      </c>
      <c r="AJ163" t="str">
        <f t="shared" ca="1" si="82"/>
        <v/>
      </c>
      <c r="AL163" t="str">
        <f t="shared" ca="1" si="83"/>
        <v/>
      </c>
      <c r="AM163" t="str">
        <f t="shared" ca="1" si="84"/>
        <v/>
      </c>
      <c r="AN163" t="str">
        <f t="shared" ca="1" si="85"/>
        <v/>
      </c>
      <c r="AO163" t="str">
        <f t="shared" ca="1" si="86"/>
        <v/>
      </c>
      <c r="AP163" t="str">
        <f t="shared" ca="1" si="87"/>
        <v/>
      </c>
      <c r="AQ163" t="str">
        <f t="shared" ca="1" si="88"/>
        <v/>
      </c>
      <c r="AR163" t="str">
        <f t="shared" ca="1" si="89"/>
        <v/>
      </c>
      <c r="AS163" t="str">
        <f t="shared" ca="1" si="90"/>
        <v/>
      </c>
      <c r="AT163" t="str">
        <f t="shared" ca="1" si="91"/>
        <v/>
      </c>
    </row>
    <row r="164" spans="1:46" x14ac:dyDescent="0.3">
      <c r="A164" s="15">
        <v>162</v>
      </c>
      <c r="B164" s="16" t="str">
        <f t="shared" si="72"/>
        <v/>
      </c>
      <c r="C164" s="18" t="str">
        <f>IF(Protokoll!C164="","",Protokoll!C164)</f>
        <v/>
      </c>
      <c r="D164" s="18" t="str">
        <f>IF(Protokoll!D164="","",Protokoll!D164)</f>
        <v/>
      </c>
      <c r="E164" s="18" t="str">
        <f>IF(Protokoll!E164="","",Protokoll!E164)</f>
        <v/>
      </c>
      <c r="F164" s="18" t="str">
        <f>IF(Protokoll!F164="","",Protokoll!F164)</f>
        <v/>
      </c>
      <c r="G164" s="86" t="str">
        <f>IF(Protokoll!G164="","",Protokoll!G164)</f>
        <v/>
      </c>
      <c r="H164" s="18" t="str">
        <f>IF(Protokoll!H164="","",Protokoll!H164)</f>
        <v/>
      </c>
      <c r="I164" s="18" t="str">
        <f>IF(Protokoll!I164="","",Protokoll!I164)</f>
        <v/>
      </c>
      <c r="J164" s="79" t="str">
        <f>IF(Protokoll!J164="","",Protokoll!J164)</f>
        <v/>
      </c>
      <c r="K164" s="18" t="str">
        <f>IF(Protokoll!K164="","",Protokoll!K164)</f>
        <v/>
      </c>
      <c r="L164" s="18" t="str">
        <f>IF(Protokoll!L164="","",Protokoll!L164)</f>
        <v/>
      </c>
      <c r="M164" s="80" t="str">
        <f>IF(Protokoll!M164="","",Protokoll!M164)</f>
        <v/>
      </c>
      <c r="N164" s="18" t="str">
        <f ca="1">IF(Protokoll!N164="","",VLOOKUP(Protokoll!N164,(INDIRECT(CONCATENATE($B164,"!Q2:S22"))),3,1))</f>
        <v/>
      </c>
      <c r="O164" s="18" t="str">
        <f ca="1">IF(Protokoll!O164="","",VLOOKUP(Protokoll!O164,(INDIRECT(CONCATENATE($B164,"!G2:O22"))),9,1))</f>
        <v/>
      </c>
      <c r="P164" s="18" t="str">
        <f ca="1">IF(Protokoll!P164="","",VLOOKUP(Protokoll!P164,(INDIRECT(CONCATENATE($B164,"!H2:O22"))),8,1))</f>
        <v/>
      </c>
      <c r="Q164" s="18" t="str">
        <f ca="1">IF(Protokoll!Q164="","",VLOOKUP(Protokoll!Q164,(INDIRECT(CONCATENATE($B164,"!I2:O22"))),7,1))</f>
        <v/>
      </c>
      <c r="R164" s="18" t="str">
        <f ca="1">IF(Protokoll!R164="","",VLOOKUP(Protokoll!R164,(INDIRECT(CONCATENATE($B164,"!J2:O22"))),6,1))</f>
        <v/>
      </c>
      <c r="S164" s="18" t="str">
        <f ca="1">IF(Protokoll!S164="","",VLOOKUP(Protokoll!S164,(INDIRECT(CONCATENATE($B164,"!K2:O22"))),5,1))</f>
        <v/>
      </c>
      <c r="T164" s="18" t="str">
        <f ca="1">IF(Protokoll!T164="","",VLOOKUP(Protokoll!T164,(INDIRECT(CONCATENATE($B164,"!R2:S22"))),2,1))</f>
        <v/>
      </c>
      <c r="U164" s="18" t="str">
        <f ca="1">IF(Protokoll!U164="","",VLOOKUP(Protokoll!U164,(INDIRECT(CONCATENATE($B164,"!M2:O22"))),3,1))</f>
        <v/>
      </c>
      <c r="V164" s="18" t="str">
        <f ca="1">IF(Protokoll!V164="","",VLOOKUP(Protokoll!V164,(INDIRECT(CONCATENATE($B164,"!N2:O22"))),2,1))</f>
        <v/>
      </c>
      <c r="W164" s="79" t="str">
        <f>IF(Protokoll!W164="","",Protokoll!W164)</f>
        <v/>
      </c>
      <c r="X164" s="81" t="str">
        <f t="shared" ca="1" si="73"/>
        <v/>
      </c>
      <c r="AB164" t="str">
        <f t="shared" ca="1" si="74"/>
        <v/>
      </c>
      <c r="AC164" t="str">
        <f t="shared" ca="1" si="75"/>
        <v/>
      </c>
      <c r="AD164" t="str">
        <f t="shared" ca="1" si="76"/>
        <v/>
      </c>
      <c r="AE164" t="str">
        <f t="shared" ca="1" si="77"/>
        <v/>
      </c>
      <c r="AF164" t="str">
        <f t="shared" ca="1" si="78"/>
        <v/>
      </c>
      <c r="AG164" t="str">
        <f t="shared" ca="1" si="79"/>
        <v/>
      </c>
      <c r="AH164" t="str">
        <f t="shared" ca="1" si="80"/>
        <v/>
      </c>
      <c r="AI164" t="str">
        <f t="shared" ca="1" si="81"/>
        <v/>
      </c>
      <c r="AJ164" t="str">
        <f t="shared" ca="1" si="82"/>
        <v/>
      </c>
      <c r="AL164" t="str">
        <f t="shared" ca="1" si="83"/>
        <v/>
      </c>
      <c r="AM164" t="str">
        <f t="shared" ca="1" si="84"/>
        <v/>
      </c>
      <c r="AN164" t="str">
        <f t="shared" ca="1" si="85"/>
        <v/>
      </c>
      <c r="AO164" t="str">
        <f t="shared" ca="1" si="86"/>
        <v/>
      </c>
      <c r="AP164" t="str">
        <f t="shared" ca="1" si="87"/>
        <v/>
      </c>
      <c r="AQ164" t="str">
        <f t="shared" ca="1" si="88"/>
        <v/>
      </c>
      <c r="AR164" t="str">
        <f t="shared" ca="1" si="89"/>
        <v/>
      </c>
      <c r="AS164" t="str">
        <f t="shared" ca="1" si="90"/>
        <v/>
      </c>
      <c r="AT164" t="str">
        <f t="shared" ca="1" si="91"/>
        <v/>
      </c>
    </row>
    <row r="165" spans="1:46" x14ac:dyDescent="0.3">
      <c r="A165" s="2">
        <v>163</v>
      </c>
      <c r="B165" s="19" t="str">
        <f t="shared" si="72"/>
        <v/>
      </c>
      <c r="C165" s="20" t="str">
        <f>IF(Protokoll!C165="","",Protokoll!C165)</f>
        <v/>
      </c>
      <c r="D165" s="20" t="str">
        <f>IF(Protokoll!D165="","",Protokoll!D165)</f>
        <v/>
      </c>
      <c r="E165" s="20" t="str">
        <f>IF(Protokoll!E165="","",Protokoll!E165)</f>
        <v/>
      </c>
      <c r="F165" s="20" t="str">
        <f>IF(Protokoll!F165="","",Protokoll!F165)</f>
        <v/>
      </c>
      <c r="G165" s="82" t="str">
        <f>IF(Protokoll!G165="","",Protokoll!G165)</f>
        <v/>
      </c>
      <c r="H165" s="20" t="str">
        <f>IF(Protokoll!H165="","",Protokoll!H165)</f>
        <v/>
      </c>
      <c r="I165" s="20" t="str">
        <f>IF(Protokoll!I165="","",Protokoll!I165)</f>
        <v/>
      </c>
      <c r="J165" s="83" t="str">
        <f>IF(Protokoll!J165="","",Protokoll!J165)</f>
        <v/>
      </c>
      <c r="K165" s="20" t="str">
        <f>IF(Protokoll!K165="","",Protokoll!K165)</f>
        <v/>
      </c>
      <c r="L165" s="20" t="str">
        <f>IF(Protokoll!L165="","",Protokoll!L165)</f>
        <v/>
      </c>
      <c r="M165" s="84" t="str">
        <f>IF(Protokoll!M165="","",Protokoll!M165)</f>
        <v/>
      </c>
      <c r="N165" s="20" t="str">
        <f ca="1">IF(Protokoll!N165="","",VLOOKUP(Protokoll!N165,(INDIRECT(CONCATENATE($B165,"!Q2:S22"))),3,1))</f>
        <v/>
      </c>
      <c r="O165" s="20" t="str">
        <f ca="1">IF(Protokoll!O165="","",VLOOKUP(Protokoll!O165,(INDIRECT(CONCATENATE($B165,"!G2:O22"))),9,1))</f>
        <v/>
      </c>
      <c r="P165" s="20" t="str">
        <f ca="1">IF(Protokoll!P165="","",VLOOKUP(Protokoll!P165,(INDIRECT(CONCATENATE($B165,"!H2:O22"))),8,1))</f>
        <v/>
      </c>
      <c r="Q165" s="20" t="str">
        <f ca="1">IF(Protokoll!Q165="","",VLOOKUP(Protokoll!Q165,(INDIRECT(CONCATENATE($B165,"!I2:O22"))),7,1))</f>
        <v/>
      </c>
      <c r="R165" s="20" t="str">
        <f ca="1">IF(Protokoll!R165="","",VLOOKUP(Protokoll!R165,(INDIRECT(CONCATENATE($B165,"!J2:O22"))),6,1))</f>
        <v/>
      </c>
      <c r="S165" s="20" t="str">
        <f ca="1">IF(Protokoll!S165="","",VLOOKUP(Protokoll!S165,(INDIRECT(CONCATENATE($B165,"!K2:O22"))),5,1))</f>
        <v/>
      </c>
      <c r="T165" s="20" t="str">
        <f ca="1">IF(Protokoll!T165="","",VLOOKUP(Protokoll!T165,(INDIRECT(CONCATENATE($B165,"!R2:S22"))),2,1))</f>
        <v/>
      </c>
      <c r="U165" s="20" t="str">
        <f ca="1">IF(Protokoll!U165="","",VLOOKUP(Protokoll!U165,(INDIRECT(CONCATENATE($B165,"!M2:O22"))),3,1))</f>
        <v/>
      </c>
      <c r="V165" s="20" t="str">
        <f ca="1">IF(Protokoll!V165="","",VLOOKUP(Protokoll!V165,(INDIRECT(CONCATENATE($B165,"!N2:O22"))),2,1))</f>
        <v/>
      </c>
      <c r="W165" s="83" t="str">
        <f>IF(Protokoll!W165="","",Protokoll!W165)</f>
        <v/>
      </c>
      <c r="X165" s="85" t="str">
        <f t="shared" ca="1" si="73"/>
        <v/>
      </c>
      <c r="AB165" t="str">
        <f t="shared" ca="1" si="74"/>
        <v/>
      </c>
      <c r="AC165" t="str">
        <f t="shared" ca="1" si="75"/>
        <v/>
      </c>
      <c r="AD165" t="str">
        <f t="shared" ca="1" si="76"/>
        <v/>
      </c>
      <c r="AE165" t="str">
        <f t="shared" ca="1" si="77"/>
        <v/>
      </c>
      <c r="AF165" t="str">
        <f t="shared" ca="1" si="78"/>
        <v/>
      </c>
      <c r="AG165" t="str">
        <f t="shared" ca="1" si="79"/>
        <v/>
      </c>
      <c r="AH165" t="str">
        <f t="shared" ca="1" si="80"/>
        <v/>
      </c>
      <c r="AI165" t="str">
        <f t="shared" ca="1" si="81"/>
        <v/>
      </c>
      <c r="AJ165" t="str">
        <f t="shared" ca="1" si="82"/>
        <v/>
      </c>
      <c r="AL165" t="str">
        <f t="shared" ca="1" si="83"/>
        <v/>
      </c>
      <c r="AM165" t="str">
        <f t="shared" ca="1" si="84"/>
        <v/>
      </c>
      <c r="AN165" t="str">
        <f t="shared" ca="1" si="85"/>
        <v/>
      </c>
      <c r="AO165" t="str">
        <f t="shared" ca="1" si="86"/>
        <v/>
      </c>
      <c r="AP165" t="str">
        <f t="shared" ca="1" si="87"/>
        <v/>
      </c>
      <c r="AQ165" t="str">
        <f t="shared" ca="1" si="88"/>
        <v/>
      </c>
      <c r="AR165" t="str">
        <f t="shared" ca="1" si="89"/>
        <v/>
      </c>
      <c r="AS165" t="str">
        <f t="shared" ca="1" si="90"/>
        <v/>
      </c>
      <c r="AT165" t="str">
        <f t="shared" ca="1" si="91"/>
        <v/>
      </c>
    </row>
    <row r="166" spans="1:46" x14ac:dyDescent="0.3">
      <c r="A166" s="15">
        <v>164</v>
      </c>
      <c r="B166" s="16" t="str">
        <f t="shared" si="72"/>
        <v/>
      </c>
      <c r="C166" s="18" t="str">
        <f>IF(Protokoll!C166="","",Protokoll!C166)</f>
        <v/>
      </c>
      <c r="D166" s="18" t="str">
        <f>IF(Protokoll!D166="","",Protokoll!D166)</f>
        <v/>
      </c>
      <c r="E166" s="18" t="str">
        <f>IF(Protokoll!E166="","",Protokoll!E166)</f>
        <v/>
      </c>
      <c r="F166" s="18" t="str">
        <f>IF(Protokoll!F166="","",Protokoll!F166)</f>
        <v/>
      </c>
      <c r="G166" s="86" t="str">
        <f>IF(Protokoll!G166="","",Protokoll!G166)</f>
        <v/>
      </c>
      <c r="H166" s="18" t="str">
        <f>IF(Protokoll!H166="","",Protokoll!H166)</f>
        <v/>
      </c>
      <c r="I166" s="18" t="str">
        <f>IF(Protokoll!I166="","",Protokoll!I166)</f>
        <v/>
      </c>
      <c r="J166" s="79" t="str">
        <f>IF(Protokoll!J166="","",Protokoll!J166)</f>
        <v/>
      </c>
      <c r="K166" s="18" t="str">
        <f>IF(Protokoll!K166="","",Protokoll!K166)</f>
        <v/>
      </c>
      <c r="L166" s="18" t="str">
        <f>IF(Protokoll!L166="","",Protokoll!L166)</f>
        <v/>
      </c>
      <c r="M166" s="80" t="str">
        <f>IF(Protokoll!M166="","",Protokoll!M166)</f>
        <v/>
      </c>
      <c r="N166" s="18" t="str">
        <f ca="1">IF(Protokoll!N166="","",VLOOKUP(Protokoll!N166,(INDIRECT(CONCATENATE($B166,"!Q2:S22"))),3,1))</f>
        <v/>
      </c>
      <c r="O166" s="18" t="str">
        <f ca="1">IF(Protokoll!O166="","",VLOOKUP(Protokoll!O166,(INDIRECT(CONCATENATE($B166,"!G2:O22"))),9,1))</f>
        <v/>
      </c>
      <c r="P166" s="18" t="str">
        <f ca="1">IF(Protokoll!P166="","",VLOOKUP(Protokoll!P166,(INDIRECT(CONCATENATE($B166,"!H2:O22"))),8,1))</f>
        <v/>
      </c>
      <c r="Q166" s="18" t="str">
        <f ca="1">IF(Protokoll!Q166="","",VLOOKUP(Protokoll!Q166,(INDIRECT(CONCATENATE($B166,"!I2:O22"))),7,1))</f>
        <v/>
      </c>
      <c r="R166" s="18" t="str">
        <f ca="1">IF(Protokoll!R166="","",VLOOKUP(Protokoll!R166,(INDIRECT(CONCATENATE($B166,"!J2:O22"))),6,1))</f>
        <v/>
      </c>
      <c r="S166" s="18" t="str">
        <f ca="1">IF(Protokoll!S166="","",VLOOKUP(Protokoll!S166,(INDIRECT(CONCATENATE($B166,"!K2:O22"))),5,1))</f>
        <v/>
      </c>
      <c r="T166" s="18" t="str">
        <f ca="1">IF(Protokoll!T166="","",VLOOKUP(Protokoll!T166,(INDIRECT(CONCATENATE($B166,"!R2:S22"))),2,1))</f>
        <v/>
      </c>
      <c r="U166" s="18" t="str">
        <f ca="1">IF(Protokoll!U166="","",VLOOKUP(Protokoll!U166,(INDIRECT(CONCATENATE($B166,"!M2:O22"))),3,1))</f>
        <v/>
      </c>
      <c r="V166" s="18" t="str">
        <f ca="1">IF(Protokoll!V166="","",VLOOKUP(Protokoll!V166,(INDIRECT(CONCATENATE($B166,"!N2:O22"))),2,1))</f>
        <v/>
      </c>
      <c r="W166" s="79" t="str">
        <f>IF(Protokoll!W166="","",Protokoll!W166)</f>
        <v/>
      </c>
      <c r="X166" s="81" t="str">
        <f t="shared" ca="1" si="73"/>
        <v/>
      </c>
      <c r="AB166" t="str">
        <f t="shared" ca="1" si="74"/>
        <v/>
      </c>
      <c r="AC166" t="str">
        <f t="shared" ca="1" si="75"/>
        <v/>
      </c>
      <c r="AD166" t="str">
        <f t="shared" ca="1" si="76"/>
        <v/>
      </c>
      <c r="AE166" t="str">
        <f t="shared" ca="1" si="77"/>
        <v/>
      </c>
      <c r="AF166" t="str">
        <f t="shared" ca="1" si="78"/>
        <v/>
      </c>
      <c r="AG166" t="str">
        <f t="shared" ca="1" si="79"/>
        <v/>
      </c>
      <c r="AH166" t="str">
        <f t="shared" ca="1" si="80"/>
        <v/>
      </c>
      <c r="AI166" t="str">
        <f t="shared" ca="1" si="81"/>
        <v/>
      </c>
      <c r="AJ166" t="str">
        <f t="shared" ca="1" si="82"/>
        <v/>
      </c>
      <c r="AL166" t="str">
        <f t="shared" ca="1" si="83"/>
        <v/>
      </c>
      <c r="AM166" t="str">
        <f t="shared" ca="1" si="84"/>
        <v/>
      </c>
      <c r="AN166" t="str">
        <f t="shared" ca="1" si="85"/>
        <v/>
      </c>
      <c r="AO166" t="str">
        <f t="shared" ca="1" si="86"/>
        <v/>
      </c>
      <c r="AP166" t="str">
        <f t="shared" ca="1" si="87"/>
        <v/>
      </c>
      <c r="AQ166" t="str">
        <f t="shared" ca="1" si="88"/>
        <v/>
      </c>
      <c r="AR166" t="str">
        <f t="shared" ca="1" si="89"/>
        <v/>
      </c>
      <c r="AS166" t="str">
        <f t="shared" ca="1" si="90"/>
        <v/>
      </c>
      <c r="AT166" t="str">
        <f t="shared" ca="1" si="91"/>
        <v/>
      </c>
    </row>
    <row r="167" spans="1:46" x14ac:dyDescent="0.3">
      <c r="A167" s="2">
        <v>165</v>
      </c>
      <c r="B167" s="19" t="str">
        <f t="shared" si="72"/>
        <v/>
      </c>
      <c r="C167" s="20" t="str">
        <f>IF(Protokoll!C167="","",Protokoll!C167)</f>
        <v/>
      </c>
      <c r="D167" s="20" t="str">
        <f>IF(Protokoll!D167="","",Protokoll!D167)</f>
        <v/>
      </c>
      <c r="E167" s="20" t="str">
        <f>IF(Protokoll!E167="","",Protokoll!E167)</f>
        <v/>
      </c>
      <c r="F167" s="20" t="str">
        <f>IF(Protokoll!F167="","",Protokoll!F167)</f>
        <v/>
      </c>
      <c r="G167" s="82" t="str">
        <f>IF(Protokoll!G167="","",Protokoll!G167)</f>
        <v/>
      </c>
      <c r="H167" s="20" t="str">
        <f>IF(Protokoll!H167="","",Protokoll!H167)</f>
        <v/>
      </c>
      <c r="I167" s="20" t="str">
        <f>IF(Protokoll!I167="","",Protokoll!I167)</f>
        <v/>
      </c>
      <c r="J167" s="83" t="str">
        <f>IF(Protokoll!J167="","",Protokoll!J167)</f>
        <v/>
      </c>
      <c r="K167" s="20" t="str">
        <f>IF(Protokoll!K167="","",Protokoll!K167)</f>
        <v/>
      </c>
      <c r="L167" s="20" t="str">
        <f>IF(Protokoll!L167="","",Protokoll!L167)</f>
        <v/>
      </c>
      <c r="M167" s="84" t="str">
        <f>IF(Protokoll!M167="","",Protokoll!M167)</f>
        <v/>
      </c>
      <c r="N167" s="20" t="str">
        <f ca="1">IF(Protokoll!N167="","",VLOOKUP(Protokoll!N167,(INDIRECT(CONCATENATE($B167,"!Q2:S22"))),3,1))</f>
        <v/>
      </c>
      <c r="O167" s="20" t="str">
        <f ca="1">IF(Protokoll!O167="","",VLOOKUP(Protokoll!O167,(INDIRECT(CONCATENATE($B167,"!G2:O22"))),9,1))</f>
        <v/>
      </c>
      <c r="P167" s="20" t="str">
        <f ca="1">IF(Protokoll!P167="","",VLOOKUP(Protokoll!P167,(INDIRECT(CONCATENATE($B167,"!H2:O22"))),8,1))</f>
        <v/>
      </c>
      <c r="Q167" s="20" t="str">
        <f ca="1">IF(Protokoll!Q167="","",VLOOKUP(Protokoll!Q167,(INDIRECT(CONCATENATE($B167,"!I2:O22"))),7,1))</f>
        <v/>
      </c>
      <c r="R167" s="20" t="str">
        <f ca="1">IF(Protokoll!R167="","",VLOOKUP(Protokoll!R167,(INDIRECT(CONCATENATE($B167,"!J2:O22"))),6,1))</f>
        <v/>
      </c>
      <c r="S167" s="20" t="str">
        <f ca="1">IF(Protokoll!S167="","",VLOOKUP(Protokoll!S167,(INDIRECT(CONCATENATE($B167,"!K2:O22"))),5,1))</f>
        <v/>
      </c>
      <c r="T167" s="20" t="str">
        <f ca="1">IF(Protokoll!T167="","",VLOOKUP(Protokoll!T167,(INDIRECT(CONCATENATE($B167,"!R2:S22"))),2,1))</f>
        <v/>
      </c>
      <c r="U167" s="20" t="str">
        <f ca="1">IF(Protokoll!U167="","",VLOOKUP(Protokoll!U167,(INDIRECT(CONCATENATE($B167,"!M2:O22"))),3,1))</f>
        <v/>
      </c>
      <c r="V167" s="20" t="str">
        <f ca="1">IF(Protokoll!V167="","",VLOOKUP(Protokoll!V167,(INDIRECT(CONCATENATE($B167,"!N2:O22"))),2,1))</f>
        <v/>
      </c>
      <c r="W167" s="83" t="str">
        <f>IF(Protokoll!W167="","",Protokoll!W167)</f>
        <v/>
      </c>
      <c r="X167" s="85" t="str">
        <f t="shared" ca="1" si="73"/>
        <v/>
      </c>
      <c r="AB167" t="str">
        <f t="shared" ca="1" si="74"/>
        <v/>
      </c>
      <c r="AC167" t="str">
        <f t="shared" ca="1" si="75"/>
        <v/>
      </c>
      <c r="AD167" t="str">
        <f t="shared" ca="1" si="76"/>
        <v/>
      </c>
      <c r="AE167" t="str">
        <f t="shared" ca="1" si="77"/>
        <v/>
      </c>
      <c r="AF167" t="str">
        <f t="shared" ca="1" si="78"/>
        <v/>
      </c>
      <c r="AG167" t="str">
        <f t="shared" ca="1" si="79"/>
        <v/>
      </c>
      <c r="AH167" t="str">
        <f t="shared" ca="1" si="80"/>
        <v/>
      </c>
      <c r="AI167" t="str">
        <f t="shared" ca="1" si="81"/>
        <v/>
      </c>
      <c r="AJ167" t="str">
        <f t="shared" ca="1" si="82"/>
        <v/>
      </c>
      <c r="AL167" t="str">
        <f t="shared" ca="1" si="83"/>
        <v/>
      </c>
      <c r="AM167" t="str">
        <f t="shared" ca="1" si="84"/>
        <v/>
      </c>
      <c r="AN167" t="str">
        <f t="shared" ca="1" si="85"/>
        <v/>
      </c>
      <c r="AO167" t="str">
        <f t="shared" ca="1" si="86"/>
        <v/>
      </c>
      <c r="AP167" t="str">
        <f t="shared" ca="1" si="87"/>
        <v/>
      </c>
      <c r="AQ167" t="str">
        <f t="shared" ca="1" si="88"/>
        <v/>
      </c>
      <c r="AR167" t="str">
        <f t="shared" ca="1" si="89"/>
        <v/>
      </c>
      <c r="AS167" t="str">
        <f t="shared" ca="1" si="90"/>
        <v/>
      </c>
      <c r="AT167" t="str">
        <f t="shared" ca="1" si="91"/>
        <v/>
      </c>
    </row>
    <row r="168" spans="1:46" x14ac:dyDescent="0.3">
      <c r="A168" s="15">
        <v>166</v>
      </c>
      <c r="B168" s="16" t="str">
        <f t="shared" si="72"/>
        <v/>
      </c>
      <c r="C168" s="18" t="str">
        <f>IF(Protokoll!C168="","",Protokoll!C168)</f>
        <v/>
      </c>
      <c r="D168" s="18" t="str">
        <f>IF(Protokoll!D168="","",Protokoll!D168)</f>
        <v/>
      </c>
      <c r="E168" s="18" t="str">
        <f>IF(Protokoll!E168="","",Protokoll!E168)</f>
        <v/>
      </c>
      <c r="F168" s="18" t="str">
        <f>IF(Protokoll!F168="","",Protokoll!F168)</f>
        <v/>
      </c>
      <c r="G168" s="86" t="str">
        <f>IF(Protokoll!G168="","",Protokoll!G168)</f>
        <v/>
      </c>
      <c r="H168" s="18" t="str">
        <f>IF(Protokoll!H168="","",Protokoll!H168)</f>
        <v/>
      </c>
      <c r="I168" s="18" t="str">
        <f>IF(Protokoll!I168="","",Protokoll!I168)</f>
        <v/>
      </c>
      <c r="J168" s="79" t="str">
        <f>IF(Protokoll!J168="","",Protokoll!J168)</f>
        <v/>
      </c>
      <c r="K168" s="18" t="str">
        <f>IF(Protokoll!K168="","",Protokoll!K168)</f>
        <v/>
      </c>
      <c r="L168" s="18" t="str">
        <f>IF(Protokoll!L168="","",Protokoll!L168)</f>
        <v/>
      </c>
      <c r="M168" s="80" t="str">
        <f>IF(Protokoll!M168="","",Protokoll!M168)</f>
        <v/>
      </c>
      <c r="N168" s="18" t="str">
        <f ca="1">IF(Protokoll!N168="","",VLOOKUP(Protokoll!N168,(INDIRECT(CONCATENATE($B168,"!Q2:S22"))),3,1))</f>
        <v/>
      </c>
      <c r="O168" s="18" t="str">
        <f ca="1">IF(Protokoll!O168="","",VLOOKUP(Protokoll!O168,(INDIRECT(CONCATENATE($B168,"!G2:O22"))),9,1))</f>
        <v/>
      </c>
      <c r="P168" s="18" t="str">
        <f ca="1">IF(Protokoll!P168="","",VLOOKUP(Protokoll!P168,(INDIRECT(CONCATENATE($B168,"!H2:O22"))),8,1))</f>
        <v/>
      </c>
      <c r="Q168" s="18" t="str">
        <f ca="1">IF(Protokoll!Q168="","",VLOOKUP(Protokoll!Q168,(INDIRECT(CONCATENATE($B168,"!I2:O22"))),7,1))</f>
        <v/>
      </c>
      <c r="R168" s="18" t="str">
        <f ca="1">IF(Protokoll!R168="","",VLOOKUP(Protokoll!R168,(INDIRECT(CONCATENATE($B168,"!J2:O22"))),6,1))</f>
        <v/>
      </c>
      <c r="S168" s="18" t="str">
        <f ca="1">IF(Protokoll!S168="","",VLOOKUP(Protokoll!S168,(INDIRECT(CONCATENATE($B168,"!K2:O22"))),5,1))</f>
        <v/>
      </c>
      <c r="T168" s="18" t="str">
        <f ca="1">IF(Protokoll!T168="","",VLOOKUP(Protokoll!T168,(INDIRECT(CONCATENATE($B168,"!R2:S22"))),2,1))</f>
        <v/>
      </c>
      <c r="U168" s="18" t="str">
        <f ca="1">IF(Protokoll!U168="","",VLOOKUP(Protokoll!U168,(INDIRECT(CONCATENATE($B168,"!M2:O22"))),3,1))</f>
        <v/>
      </c>
      <c r="V168" s="18" t="str">
        <f ca="1">IF(Protokoll!V168="","",VLOOKUP(Protokoll!V168,(INDIRECT(CONCATENATE($B168,"!N2:O22"))),2,1))</f>
        <v/>
      </c>
      <c r="W168" s="79" t="str">
        <f>IF(Protokoll!W168="","",Protokoll!W168)</f>
        <v/>
      </c>
      <c r="X168" s="81" t="str">
        <f t="shared" ca="1" si="73"/>
        <v/>
      </c>
      <c r="AB168" t="str">
        <f t="shared" ca="1" si="74"/>
        <v/>
      </c>
      <c r="AC168" t="str">
        <f t="shared" ca="1" si="75"/>
        <v/>
      </c>
      <c r="AD168" t="str">
        <f t="shared" ca="1" si="76"/>
        <v/>
      </c>
      <c r="AE168" t="str">
        <f t="shared" ca="1" si="77"/>
        <v/>
      </c>
      <c r="AF168" t="str">
        <f t="shared" ca="1" si="78"/>
        <v/>
      </c>
      <c r="AG168" t="str">
        <f t="shared" ca="1" si="79"/>
        <v/>
      </c>
      <c r="AH168" t="str">
        <f t="shared" ca="1" si="80"/>
        <v/>
      </c>
      <c r="AI168" t="str">
        <f t="shared" ca="1" si="81"/>
        <v/>
      </c>
      <c r="AJ168" t="str">
        <f t="shared" ca="1" si="82"/>
        <v/>
      </c>
      <c r="AL168" t="str">
        <f t="shared" ca="1" si="83"/>
        <v/>
      </c>
      <c r="AM168" t="str">
        <f t="shared" ca="1" si="84"/>
        <v/>
      </c>
      <c r="AN168" t="str">
        <f t="shared" ca="1" si="85"/>
        <v/>
      </c>
      <c r="AO168" t="str">
        <f t="shared" ca="1" si="86"/>
        <v/>
      </c>
      <c r="AP168" t="str">
        <f t="shared" ca="1" si="87"/>
        <v/>
      </c>
      <c r="AQ168" t="str">
        <f t="shared" ca="1" si="88"/>
        <v/>
      </c>
      <c r="AR168" t="str">
        <f t="shared" ca="1" si="89"/>
        <v/>
      </c>
      <c r="AS168" t="str">
        <f t="shared" ca="1" si="90"/>
        <v/>
      </c>
      <c r="AT168" t="str">
        <f t="shared" ca="1" si="91"/>
        <v/>
      </c>
    </row>
    <row r="169" spans="1:46" x14ac:dyDescent="0.3">
      <c r="A169" s="2">
        <v>167</v>
      </c>
      <c r="B169" s="19" t="str">
        <f t="shared" si="72"/>
        <v/>
      </c>
      <c r="C169" s="20" t="str">
        <f>IF(Protokoll!C169="","",Protokoll!C169)</f>
        <v/>
      </c>
      <c r="D169" s="20" t="str">
        <f>IF(Protokoll!D169="","",Protokoll!D169)</f>
        <v/>
      </c>
      <c r="E169" s="20" t="str">
        <f>IF(Protokoll!E169="","",Protokoll!E169)</f>
        <v/>
      </c>
      <c r="F169" s="20" t="str">
        <f>IF(Protokoll!F169="","",Protokoll!F169)</f>
        <v/>
      </c>
      <c r="G169" s="82" t="str">
        <f>IF(Protokoll!G169="","",Protokoll!G169)</f>
        <v/>
      </c>
      <c r="H169" s="20" t="str">
        <f>IF(Protokoll!H169="","",Protokoll!H169)</f>
        <v/>
      </c>
      <c r="I169" s="20" t="str">
        <f>IF(Protokoll!I169="","",Protokoll!I169)</f>
        <v/>
      </c>
      <c r="J169" s="83" t="str">
        <f>IF(Protokoll!J169="","",Protokoll!J169)</f>
        <v/>
      </c>
      <c r="K169" s="20" t="str">
        <f>IF(Protokoll!K169="","",Protokoll!K169)</f>
        <v/>
      </c>
      <c r="L169" s="20" t="str">
        <f>IF(Protokoll!L169="","",Protokoll!L169)</f>
        <v/>
      </c>
      <c r="M169" s="84" t="str">
        <f>IF(Protokoll!M169="","",Protokoll!M169)</f>
        <v/>
      </c>
      <c r="N169" s="20" t="str">
        <f ca="1">IF(Protokoll!N169="","",VLOOKUP(Protokoll!N169,(INDIRECT(CONCATENATE($B169,"!Q2:S22"))),3,1))</f>
        <v/>
      </c>
      <c r="O169" s="20" t="str">
        <f ca="1">IF(Protokoll!O169="","",VLOOKUP(Protokoll!O169,(INDIRECT(CONCATENATE($B169,"!G2:O22"))),9,1))</f>
        <v/>
      </c>
      <c r="P169" s="20" t="str">
        <f ca="1">IF(Protokoll!P169="","",VLOOKUP(Protokoll!P169,(INDIRECT(CONCATENATE($B169,"!H2:O22"))),8,1))</f>
        <v/>
      </c>
      <c r="Q169" s="20" t="str">
        <f ca="1">IF(Protokoll!Q169="","",VLOOKUP(Protokoll!Q169,(INDIRECT(CONCATENATE($B169,"!I2:O22"))),7,1))</f>
        <v/>
      </c>
      <c r="R169" s="20" t="str">
        <f ca="1">IF(Protokoll!R169="","",VLOOKUP(Protokoll!R169,(INDIRECT(CONCATENATE($B169,"!J2:O22"))),6,1))</f>
        <v/>
      </c>
      <c r="S169" s="20" t="str">
        <f ca="1">IF(Protokoll!S169="","",VLOOKUP(Protokoll!S169,(INDIRECT(CONCATENATE($B169,"!K2:O22"))),5,1))</f>
        <v/>
      </c>
      <c r="T169" s="20" t="str">
        <f ca="1">IF(Protokoll!T169="","",VLOOKUP(Protokoll!T169,(INDIRECT(CONCATENATE($B169,"!R2:S22"))),2,1))</f>
        <v/>
      </c>
      <c r="U169" s="20" t="str">
        <f ca="1">IF(Protokoll!U169="","",VLOOKUP(Protokoll!U169,(INDIRECT(CONCATENATE($B169,"!M2:O22"))),3,1))</f>
        <v/>
      </c>
      <c r="V169" s="20" t="str">
        <f ca="1">IF(Protokoll!V169="","",VLOOKUP(Protokoll!V169,(INDIRECT(CONCATENATE($B169,"!N2:O22"))),2,1))</f>
        <v/>
      </c>
      <c r="W169" s="83" t="str">
        <f>IF(Protokoll!W169="","",Protokoll!W169)</f>
        <v/>
      </c>
      <c r="X169" s="85" t="str">
        <f t="shared" ca="1" si="73"/>
        <v/>
      </c>
      <c r="AB169" t="str">
        <f t="shared" ca="1" si="74"/>
        <v/>
      </c>
      <c r="AC169" t="str">
        <f t="shared" ca="1" si="75"/>
        <v/>
      </c>
      <c r="AD169" t="str">
        <f t="shared" ca="1" si="76"/>
        <v/>
      </c>
      <c r="AE169" t="str">
        <f t="shared" ca="1" si="77"/>
        <v/>
      </c>
      <c r="AF169" t="str">
        <f t="shared" ca="1" si="78"/>
        <v/>
      </c>
      <c r="AG169" t="str">
        <f t="shared" ca="1" si="79"/>
        <v/>
      </c>
      <c r="AH169" t="str">
        <f t="shared" ca="1" si="80"/>
        <v/>
      </c>
      <c r="AI169" t="str">
        <f t="shared" ca="1" si="81"/>
        <v/>
      </c>
      <c r="AJ169" t="str">
        <f t="shared" ca="1" si="82"/>
        <v/>
      </c>
      <c r="AL169" t="str">
        <f t="shared" ca="1" si="83"/>
        <v/>
      </c>
      <c r="AM169" t="str">
        <f t="shared" ca="1" si="84"/>
        <v/>
      </c>
      <c r="AN169" t="str">
        <f t="shared" ca="1" si="85"/>
        <v/>
      </c>
      <c r="AO169" t="str">
        <f t="shared" ca="1" si="86"/>
        <v/>
      </c>
      <c r="AP169" t="str">
        <f t="shared" ca="1" si="87"/>
        <v/>
      </c>
      <c r="AQ169" t="str">
        <f t="shared" ca="1" si="88"/>
        <v/>
      </c>
      <c r="AR169" t="str">
        <f t="shared" ca="1" si="89"/>
        <v/>
      </c>
      <c r="AS169" t="str">
        <f t="shared" ca="1" si="90"/>
        <v/>
      </c>
      <c r="AT169" t="str">
        <f t="shared" ca="1" si="91"/>
        <v/>
      </c>
    </row>
    <row r="170" spans="1:46" x14ac:dyDescent="0.3">
      <c r="A170" s="15">
        <v>168</v>
      </c>
      <c r="B170" s="16" t="str">
        <f t="shared" si="72"/>
        <v/>
      </c>
      <c r="C170" s="18" t="str">
        <f>IF(Protokoll!C170="","",Protokoll!C170)</f>
        <v/>
      </c>
      <c r="D170" s="18" t="str">
        <f>IF(Protokoll!D170="","",Protokoll!D170)</f>
        <v/>
      </c>
      <c r="E170" s="18" t="str">
        <f>IF(Protokoll!E170="","",Protokoll!E170)</f>
        <v/>
      </c>
      <c r="F170" s="18" t="str">
        <f>IF(Protokoll!F170="","",Protokoll!F170)</f>
        <v/>
      </c>
      <c r="G170" s="86" t="str">
        <f>IF(Protokoll!G170="","",Protokoll!G170)</f>
        <v/>
      </c>
      <c r="H170" s="18" t="str">
        <f>IF(Protokoll!H170="","",Protokoll!H170)</f>
        <v/>
      </c>
      <c r="I170" s="18" t="str">
        <f>IF(Protokoll!I170="","",Protokoll!I170)</f>
        <v/>
      </c>
      <c r="J170" s="79" t="str">
        <f>IF(Protokoll!J170="","",Protokoll!J170)</f>
        <v/>
      </c>
      <c r="K170" s="18" t="str">
        <f>IF(Protokoll!K170="","",Protokoll!K170)</f>
        <v/>
      </c>
      <c r="L170" s="18" t="str">
        <f>IF(Protokoll!L170="","",Protokoll!L170)</f>
        <v/>
      </c>
      <c r="M170" s="80" t="str">
        <f>IF(Protokoll!M170="","",Protokoll!M170)</f>
        <v/>
      </c>
      <c r="N170" s="18" t="str">
        <f ca="1">IF(Protokoll!N170="","",VLOOKUP(Protokoll!N170,(INDIRECT(CONCATENATE($B170,"!Q2:S22"))),3,1))</f>
        <v/>
      </c>
      <c r="O170" s="18" t="str">
        <f ca="1">IF(Protokoll!O170="","",VLOOKUP(Protokoll!O170,(INDIRECT(CONCATENATE($B170,"!G2:O22"))),9,1))</f>
        <v/>
      </c>
      <c r="P170" s="18" t="str">
        <f ca="1">IF(Protokoll!P170="","",VLOOKUP(Protokoll!P170,(INDIRECT(CONCATENATE($B170,"!H2:O22"))),8,1))</f>
        <v/>
      </c>
      <c r="Q170" s="18" t="str">
        <f ca="1">IF(Protokoll!Q170="","",VLOOKUP(Protokoll!Q170,(INDIRECT(CONCATENATE($B170,"!I2:O22"))),7,1))</f>
        <v/>
      </c>
      <c r="R170" s="18" t="str">
        <f ca="1">IF(Protokoll!R170="","",VLOOKUP(Protokoll!R170,(INDIRECT(CONCATENATE($B170,"!J2:O22"))),6,1))</f>
        <v/>
      </c>
      <c r="S170" s="18" t="str">
        <f ca="1">IF(Protokoll!S170="","",VLOOKUP(Protokoll!S170,(INDIRECT(CONCATENATE($B170,"!K2:O22"))),5,1))</f>
        <v/>
      </c>
      <c r="T170" s="18" t="str">
        <f ca="1">IF(Protokoll!T170="","",VLOOKUP(Protokoll!T170,(INDIRECT(CONCATENATE($B170,"!R2:S22"))),2,1))</f>
        <v/>
      </c>
      <c r="U170" s="18" t="str">
        <f ca="1">IF(Protokoll!U170="","",VLOOKUP(Protokoll!U170,(INDIRECT(CONCATENATE($B170,"!M2:O22"))),3,1))</f>
        <v/>
      </c>
      <c r="V170" s="18" t="str">
        <f ca="1">IF(Protokoll!V170="","",VLOOKUP(Protokoll!V170,(INDIRECT(CONCATENATE($B170,"!N2:O22"))),2,1))</f>
        <v/>
      </c>
      <c r="W170" s="79" t="str">
        <f>IF(Protokoll!W170="","",Protokoll!W170)</f>
        <v/>
      </c>
      <c r="X170" s="81" t="str">
        <f t="shared" ca="1" si="73"/>
        <v/>
      </c>
      <c r="AB170" t="str">
        <f t="shared" ca="1" si="74"/>
        <v/>
      </c>
      <c r="AC170" t="str">
        <f t="shared" ca="1" si="75"/>
        <v/>
      </c>
      <c r="AD170" t="str">
        <f t="shared" ca="1" si="76"/>
        <v/>
      </c>
      <c r="AE170" t="str">
        <f t="shared" ca="1" si="77"/>
        <v/>
      </c>
      <c r="AF170" t="str">
        <f t="shared" ca="1" si="78"/>
        <v/>
      </c>
      <c r="AG170" t="str">
        <f t="shared" ca="1" si="79"/>
        <v/>
      </c>
      <c r="AH170" t="str">
        <f t="shared" ca="1" si="80"/>
        <v/>
      </c>
      <c r="AI170" t="str">
        <f t="shared" ca="1" si="81"/>
        <v/>
      </c>
      <c r="AJ170" t="str">
        <f t="shared" ca="1" si="82"/>
        <v/>
      </c>
      <c r="AL170" t="str">
        <f t="shared" ca="1" si="83"/>
        <v/>
      </c>
      <c r="AM170" t="str">
        <f t="shared" ca="1" si="84"/>
        <v/>
      </c>
      <c r="AN170" t="str">
        <f t="shared" ca="1" si="85"/>
        <v/>
      </c>
      <c r="AO170" t="str">
        <f t="shared" ca="1" si="86"/>
        <v/>
      </c>
      <c r="AP170" t="str">
        <f t="shared" ca="1" si="87"/>
        <v/>
      </c>
      <c r="AQ170" t="str">
        <f t="shared" ca="1" si="88"/>
        <v/>
      </c>
      <c r="AR170" t="str">
        <f t="shared" ca="1" si="89"/>
        <v/>
      </c>
      <c r="AS170" t="str">
        <f t="shared" ca="1" si="90"/>
        <v/>
      </c>
      <c r="AT170" t="str">
        <f t="shared" ca="1" si="91"/>
        <v/>
      </c>
    </row>
    <row r="171" spans="1:46" x14ac:dyDescent="0.3">
      <c r="A171" s="2">
        <v>169</v>
      </c>
      <c r="B171" s="19" t="str">
        <f t="shared" si="72"/>
        <v/>
      </c>
      <c r="C171" s="20" t="str">
        <f>IF(Protokoll!C171="","",Protokoll!C171)</f>
        <v/>
      </c>
      <c r="D171" s="20" t="str">
        <f>IF(Protokoll!D171="","",Protokoll!D171)</f>
        <v/>
      </c>
      <c r="E171" s="20" t="str">
        <f>IF(Protokoll!E171="","",Protokoll!E171)</f>
        <v/>
      </c>
      <c r="F171" s="20" t="str">
        <f>IF(Protokoll!F171="","",Protokoll!F171)</f>
        <v/>
      </c>
      <c r="G171" s="82" t="str">
        <f>IF(Protokoll!G171="","",Protokoll!G171)</f>
        <v/>
      </c>
      <c r="H171" s="20" t="str">
        <f>IF(Protokoll!H171="","",Protokoll!H171)</f>
        <v/>
      </c>
      <c r="I171" s="20" t="str">
        <f>IF(Protokoll!I171="","",Protokoll!I171)</f>
        <v/>
      </c>
      <c r="J171" s="83" t="str">
        <f>IF(Protokoll!J171="","",Protokoll!J171)</f>
        <v/>
      </c>
      <c r="K171" s="20" t="str">
        <f>IF(Protokoll!K171="","",Protokoll!K171)</f>
        <v/>
      </c>
      <c r="L171" s="20" t="str">
        <f>IF(Protokoll!L171="","",Protokoll!L171)</f>
        <v/>
      </c>
      <c r="M171" s="84" t="str">
        <f>IF(Protokoll!M171="","",Protokoll!M171)</f>
        <v/>
      </c>
      <c r="N171" s="20" t="str">
        <f ca="1">IF(Protokoll!N171="","",VLOOKUP(Protokoll!N171,(INDIRECT(CONCATENATE($B171,"!Q2:S22"))),3,1))</f>
        <v/>
      </c>
      <c r="O171" s="20" t="str">
        <f ca="1">IF(Protokoll!O171="","",VLOOKUP(Protokoll!O171,(INDIRECT(CONCATENATE($B171,"!G2:O22"))),9,1))</f>
        <v/>
      </c>
      <c r="P171" s="20" t="str">
        <f ca="1">IF(Protokoll!P171="","",VLOOKUP(Protokoll!P171,(INDIRECT(CONCATENATE($B171,"!H2:O22"))),8,1))</f>
        <v/>
      </c>
      <c r="Q171" s="20" t="str">
        <f ca="1">IF(Protokoll!Q171="","",VLOOKUP(Protokoll!Q171,(INDIRECT(CONCATENATE($B171,"!I2:O22"))),7,1))</f>
        <v/>
      </c>
      <c r="R171" s="20" t="str">
        <f ca="1">IF(Protokoll!R171="","",VLOOKUP(Protokoll!R171,(INDIRECT(CONCATENATE($B171,"!J2:O22"))),6,1))</f>
        <v/>
      </c>
      <c r="S171" s="20" t="str">
        <f ca="1">IF(Protokoll!S171="","",VLOOKUP(Protokoll!S171,(INDIRECT(CONCATENATE($B171,"!K2:O22"))),5,1))</f>
        <v/>
      </c>
      <c r="T171" s="20" t="str">
        <f ca="1">IF(Protokoll!T171="","",VLOOKUP(Protokoll!T171,(INDIRECT(CONCATENATE($B171,"!R2:S22"))),2,1))</f>
        <v/>
      </c>
      <c r="U171" s="20" t="str">
        <f ca="1">IF(Protokoll!U171="","",VLOOKUP(Protokoll!U171,(INDIRECT(CONCATENATE($B171,"!M2:O22"))),3,1))</f>
        <v/>
      </c>
      <c r="V171" s="20" t="str">
        <f ca="1">IF(Protokoll!V171="","",VLOOKUP(Protokoll!V171,(INDIRECT(CONCATENATE($B171,"!N2:O22"))),2,1))</f>
        <v/>
      </c>
      <c r="W171" s="83" t="str">
        <f>IF(Protokoll!W171="","",Protokoll!W171)</f>
        <v/>
      </c>
      <c r="X171" s="85" t="str">
        <f t="shared" ca="1" si="73"/>
        <v/>
      </c>
      <c r="AB171" t="str">
        <f t="shared" ca="1" si="74"/>
        <v/>
      </c>
      <c r="AC171" t="str">
        <f t="shared" ca="1" si="75"/>
        <v/>
      </c>
      <c r="AD171" t="str">
        <f t="shared" ca="1" si="76"/>
        <v/>
      </c>
      <c r="AE171" t="str">
        <f t="shared" ca="1" si="77"/>
        <v/>
      </c>
      <c r="AF171" t="str">
        <f t="shared" ca="1" si="78"/>
        <v/>
      </c>
      <c r="AG171" t="str">
        <f t="shared" ca="1" si="79"/>
        <v/>
      </c>
      <c r="AH171" t="str">
        <f t="shared" ca="1" si="80"/>
        <v/>
      </c>
      <c r="AI171" t="str">
        <f t="shared" ca="1" si="81"/>
        <v/>
      </c>
      <c r="AJ171" t="str">
        <f t="shared" ca="1" si="82"/>
        <v/>
      </c>
      <c r="AL171" t="str">
        <f t="shared" ca="1" si="83"/>
        <v/>
      </c>
      <c r="AM171" t="str">
        <f t="shared" ca="1" si="84"/>
        <v/>
      </c>
      <c r="AN171" t="str">
        <f t="shared" ca="1" si="85"/>
        <v/>
      </c>
      <c r="AO171" t="str">
        <f t="shared" ca="1" si="86"/>
        <v/>
      </c>
      <c r="AP171" t="str">
        <f t="shared" ca="1" si="87"/>
        <v/>
      </c>
      <c r="AQ171" t="str">
        <f t="shared" ca="1" si="88"/>
        <v/>
      </c>
      <c r="AR171" t="str">
        <f t="shared" ca="1" si="89"/>
        <v/>
      </c>
      <c r="AS171" t="str">
        <f t="shared" ca="1" si="90"/>
        <v/>
      </c>
      <c r="AT171" t="str">
        <f t="shared" ca="1" si="91"/>
        <v/>
      </c>
    </row>
    <row r="172" spans="1:46" x14ac:dyDescent="0.3">
      <c r="A172" s="15">
        <v>170</v>
      </c>
      <c r="B172" s="16" t="str">
        <f t="shared" si="72"/>
        <v/>
      </c>
      <c r="C172" s="18" t="str">
        <f>IF(Protokoll!C172="","",Protokoll!C172)</f>
        <v/>
      </c>
      <c r="D172" s="18" t="str">
        <f>IF(Protokoll!D172="","",Protokoll!D172)</f>
        <v/>
      </c>
      <c r="E172" s="18" t="str">
        <f>IF(Protokoll!E172="","",Protokoll!E172)</f>
        <v/>
      </c>
      <c r="F172" s="18" t="str">
        <f>IF(Protokoll!F172="","",Protokoll!F172)</f>
        <v/>
      </c>
      <c r="G172" s="86" t="str">
        <f>IF(Protokoll!G172="","",Protokoll!G172)</f>
        <v/>
      </c>
      <c r="H172" s="18" t="str">
        <f>IF(Protokoll!H172="","",Protokoll!H172)</f>
        <v/>
      </c>
      <c r="I172" s="18" t="str">
        <f>IF(Protokoll!I172="","",Protokoll!I172)</f>
        <v/>
      </c>
      <c r="J172" s="79" t="str">
        <f>IF(Protokoll!J172="","",Protokoll!J172)</f>
        <v/>
      </c>
      <c r="K172" s="18" t="str">
        <f>IF(Protokoll!K172="","",Protokoll!K172)</f>
        <v/>
      </c>
      <c r="L172" s="18" t="str">
        <f>IF(Protokoll!L172="","",Protokoll!L172)</f>
        <v/>
      </c>
      <c r="M172" s="80" t="str">
        <f>IF(Protokoll!M172="","",Protokoll!M172)</f>
        <v/>
      </c>
      <c r="N172" s="18" t="str">
        <f ca="1">IF(Protokoll!N172="","",VLOOKUP(Protokoll!N172,(INDIRECT(CONCATENATE($B172,"!Q2:S22"))),3,1))</f>
        <v/>
      </c>
      <c r="O172" s="18" t="str">
        <f ca="1">IF(Protokoll!O172="","",VLOOKUP(Protokoll!O172,(INDIRECT(CONCATENATE($B172,"!G2:O22"))),9,1))</f>
        <v/>
      </c>
      <c r="P172" s="18" t="str">
        <f ca="1">IF(Protokoll!P172="","",VLOOKUP(Protokoll!P172,(INDIRECT(CONCATENATE($B172,"!H2:O22"))),8,1))</f>
        <v/>
      </c>
      <c r="Q172" s="18" t="str">
        <f ca="1">IF(Protokoll!Q172="","",VLOOKUP(Protokoll!Q172,(INDIRECT(CONCATENATE($B172,"!I2:O22"))),7,1))</f>
        <v/>
      </c>
      <c r="R172" s="18" t="str">
        <f ca="1">IF(Protokoll!R172="","",VLOOKUP(Protokoll!R172,(INDIRECT(CONCATENATE($B172,"!J2:O22"))),6,1))</f>
        <v/>
      </c>
      <c r="S172" s="18" t="str">
        <f ca="1">IF(Protokoll!S172="","",VLOOKUP(Protokoll!S172,(INDIRECT(CONCATENATE($B172,"!K2:O22"))),5,1))</f>
        <v/>
      </c>
      <c r="T172" s="18" t="str">
        <f ca="1">IF(Protokoll!T172="","",VLOOKUP(Protokoll!T172,(INDIRECT(CONCATENATE($B172,"!R2:S22"))),2,1))</f>
        <v/>
      </c>
      <c r="U172" s="18" t="str">
        <f ca="1">IF(Protokoll!U172="","",VLOOKUP(Protokoll!U172,(INDIRECT(CONCATENATE($B172,"!M2:O22"))),3,1))</f>
        <v/>
      </c>
      <c r="V172" s="18" t="str">
        <f ca="1">IF(Protokoll!V172="","",VLOOKUP(Protokoll!V172,(INDIRECT(CONCATENATE($B172,"!N2:O22"))),2,1))</f>
        <v/>
      </c>
      <c r="W172" s="79" t="str">
        <f>IF(Protokoll!W172="","",Protokoll!W172)</f>
        <v/>
      </c>
      <c r="X172" s="81" t="str">
        <f t="shared" ca="1" si="73"/>
        <v/>
      </c>
      <c r="AB172" t="str">
        <f t="shared" ca="1" si="74"/>
        <v/>
      </c>
      <c r="AC172" t="str">
        <f t="shared" ca="1" si="75"/>
        <v/>
      </c>
      <c r="AD172" t="str">
        <f t="shared" ca="1" si="76"/>
        <v/>
      </c>
      <c r="AE172" t="str">
        <f t="shared" ca="1" si="77"/>
        <v/>
      </c>
      <c r="AF172" t="str">
        <f t="shared" ca="1" si="78"/>
        <v/>
      </c>
      <c r="AG172" t="str">
        <f t="shared" ca="1" si="79"/>
        <v/>
      </c>
      <c r="AH172" t="str">
        <f t="shared" ca="1" si="80"/>
        <v/>
      </c>
      <c r="AI172" t="str">
        <f t="shared" ca="1" si="81"/>
        <v/>
      </c>
      <c r="AJ172" t="str">
        <f t="shared" ca="1" si="82"/>
        <v/>
      </c>
      <c r="AL172" t="str">
        <f t="shared" ca="1" si="83"/>
        <v/>
      </c>
      <c r="AM172" t="str">
        <f t="shared" ca="1" si="84"/>
        <v/>
      </c>
      <c r="AN172" t="str">
        <f t="shared" ca="1" si="85"/>
        <v/>
      </c>
      <c r="AO172" t="str">
        <f t="shared" ca="1" si="86"/>
        <v/>
      </c>
      <c r="AP172" t="str">
        <f t="shared" ca="1" si="87"/>
        <v/>
      </c>
      <c r="AQ172" t="str">
        <f t="shared" ca="1" si="88"/>
        <v/>
      </c>
      <c r="AR172" t="str">
        <f t="shared" ca="1" si="89"/>
        <v/>
      </c>
      <c r="AS172" t="str">
        <f t="shared" ca="1" si="90"/>
        <v/>
      </c>
      <c r="AT172" t="str">
        <f t="shared" ca="1" si="91"/>
        <v/>
      </c>
    </row>
    <row r="173" spans="1:46" x14ac:dyDescent="0.3">
      <c r="A173" s="2">
        <v>171</v>
      </c>
      <c r="B173" s="19" t="str">
        <f t="shared" ref="B173:B236" si="92">CONCATENATE(H173,I173)</f>
        <v/>
      </c>
      <c r="C173" s="20" t="str">
        <f>IF(Protokoll!C173="","",Protokoll!C173)</f>
        <v/>
      </c>
      <c r="D173" s="20" t="str">
        <f>IF(Protokoll!D173="","",Protokoll!D173)</f>
        <v/>
      </c>
      <c r="E173" s="20" t="str">
        <f>IF(Protokoll!E173="","",Protokoll!E173)</f>
        <v/>
      </c>
      <c r="F173" s="20" t="str">
        <f>IF(Protokoll!F173="","",Protokoll!F173)</f>
        <v/>
      </c>
      <c r="G173" s="82" t="str">
        <f>IF(Protokoll!G173="","",Protokoll!G173)</f>
        <v/>
      </c>
      <c r="H173" s="20" t="str">
        <f>IF(Protokoll!H173="","",Protokoll!H173)</f>
        <v/>
      </c>
      <c r="I173" s="20" t="str">
        <f>IF(Protokoll!I173="","",Protokoll!I173)</f>
        <v/>
      </c>
      <c r="J173" s="83" t="str">
        <f>IF(Protokoll!J173="","",Protokoll!J173)</f>
        <v/>
      </c>
      <c r="K173" s="20" t="str">
        <f>IF(Protokoll!K173="","",Protokoll!K173)</f>
        <v/>
      </c>
      <c r="L173" s="20" t="str">
        <f>IF(Protokoll!L173="","",Protokoll!L173)</f>
        <v/>
      </c>
      <c r="M173" s="84" t="str">
        <f>IF(Protokoll!M173="","",Protokoll!M173)</f>
        <v/>
      </c>
      <c r="N173" s="20" t="str">
        <f ca="1">IF(Protokoll!N173="","",VLOOKUP(Protokoll!N173,(INDIRECT(CONCATENATE($B173,"!Q2:S22"))),3,1))</f>
        <v/>
      </c>
      <c r="O173" s="20" t="str">
        <f ca="1">IF(Protokoll!O173="","",VLOOKUP(Protokoll!O173,(INDIRECT(CONCATENATE($B173,"!G2:O22"))),9,1))</f>
        <v/>
      </c>
      <c r="P173" s="20" t="str">
        <f ca="1">IF(Protokoll!P173="","",VLOOKUP(Protokoll!P173,(INDIRECT(CONCATENATE($B173,"!H2:O22"))),8,1))</f>
        <v/>
      </c>
      <c r="Q173" s="20" t="str">
        <f ca="1">IF(Protokoll!Q173="","",VLOOKUP(Protokoll!Q173,(INDIRECT(CONCATENATE($B173,"!I2:O22"))),7,1))</f>
        <v/>
      </c>
      <c r="R173" s="20" t="str">
        <f ca="1">IF(Protokoll!R173="","",VLOOKUP(Protokoll!R173,(INDIRECT(CONCATENATE($B173,"!J2:O22"))),6,1))</f>
        <v/>
      </c>
      <c r="S173" s="20" t="str">
        <f ca="1">IF(Protokoll!S173="","",VLOOKUP(Protokoll!S173,(INDIRECT(CONCATENATE($B173,"!K2:O22"))),5,1))</f>
        <v/>
      </c>
      <c r="T173" s="20" t="str">
        <f ca="1">IF(Protokoll!T173="","",VLOOKUP(Protokoll!T173,(INDIRECT(CONCATENATE($B173,"!R2:S22"))),2,1))</f>
        <v/>
      </c>
      <c r="U173" s="20" t="str">
        <f ca="1">IF(Protokoll!U173="","",VLOOKUP(Protokoll!U173,(INDIRECT(CONCATENATE($B173,"!M2:O22"))),3,1))</f>
        <v/>
      </c>
      <c r="V173" s="20" t="str">
        <f ca="1">IF(Protokoll!V173="","",VLOOKUP(Protokoll!V173,(INDIRECT(CONCATENATE($B173,"!N2:O22"))),2,1))</f>
        <v/>
      </c>
      <c r="W173" s="83" t="str">
        <f>IF(Protokoll!W173="","",Protokoll!W173)</f>
        <v/>
      </c>
      <c r="X173" s="85" t="str">
        <f t="shared" ca="1" si="73"/>
        <v/>
      </c>
      <c r="AB173" t="str">
        <f t="shared" ca="1" si="74"/>
        <v/>
      </c>
      <c r="AC173" t="str">
        <f t="shared" ca="1" si="75"/>
        <v/>
      </c>
      <c r="AD173" t="str">
        <f t="shared" ca="1" si="76"/>
        <v/>
      </c>
      <c r="AE173" t="str">
        <f t="shared" ca="1" si="77"/>
        <v/>
      </c>
      <c r="AF173" t="str">
        <f t="shared" ca="1" si="78"/>
        <v/>
      </c>
      <c r="AG173" t="str">
        <f t="shared" ca="1" si="79"/>
        <v/>
      </c>
      <c r="AH173" t="str">
        <f t="shared" ca="1" si="80"/>
        <v/>
      </c>
      <c r="AI173" t="str">
        <f t="shared" ca="1" si="81"/>
        <v/>
      </c>
      <c r="AJ173" t="str">
        <f t="shared" ca="1" si="82"/>
        <v/>
      </c>
      <c r="AL173" t="str">
        <f t="shared" ca="1" si="83"/>
        <v/>
      </c>
      <c r="AM173" t="str">
        <f t="shared" ca="1" si="84"/>
        <v/>
      </c>
      <c r="AN173" t="str">
        <f t="shared" ca="1" si="85"/>
        <v/>
      </c>
      <c r="AO173" t="str">
        <f t="shared" ca="1" si="86"/>
        <v/>
      </c>
      <c r="AP173" t="str">
        <f t="shared" ca="1" si="87"/>
        <v/>
      </c>
      <c r="AQ173" t="str">
        <f t="shared" ca="1" si="88"/>
        <v/>
      </c>
      <c r="AR173" t="str">
        <f t="shared" ca="1" si="89"/>
        <v/>
      </c>
      <c r="AS173" t="str">
        <f t="shared" ca="1" si="90"/>
        <v/>
      </c>
      <c r="AT173" t="str">
        <f t="shared" ca="1" si="91"/>
        <v/>
      </c>
    </row>
    <row r="174" spans="1:46" x14ac:dyDescent="0.3">
      <c r="A174" s="15">
        <v>172</v>
      </c>
      <c r="B174" s="16" t="str">
        <f t="shared" si="92"/>
        <v/>
      </c>
      <c r="C174" s="18" t="str">
        <f>IF(Protokoll!C174="","",Protokoll!C174)</f>
        <v/>
      </c>
      <c r="D174" s="18" t="str">
        <f>IF(Protokoll!D174="","",Protokoll!D174)</f>
        <v/>
      </c>
      <c r="E174" s="18" t="str">
        <f>IF(Protokoll!E174="","",Protokoll!E174)</f>
        <v/>
      </c>
      <c r="F174" s="18" t="str">
        <f>IF(Protokoll!F174="","",Protokoll!F174)</f>
        <v/>
      </c>
      <c r="G174" s="86" t="str">
        <f>IF(Protokoll!G174="","",Protokoll!G174)</f>
        <v/>
      </c>
      <c r="H174" s="18" t="str">
        <f>IF(Protokoll!H174="","",Protokoll!H174)</f>
        <v/>
      </c>
      <c r="I174" s="18" t="str">
        <f>IF(Protokoll!I174="","",Protokoll!I174)</f>
        <v/>
      </c>
      <c r="J174" s="79" t="str">
        <f>IF(Protokoll!J174="","",Protokoll!J174)</f>
        <v/>
      </c>
      <c r="K174" s="18" t="str">
        <f>IF(Protokoll!K174="","",Protokoll!K174)</f>
        <v/>
      </c>
      <c r="L174" s="18" t="str">
        <f>IF(Protokoll!L174="","",Protokoll!L174)</f>
        <v/>
      </c>
      <c r="M174" s="80" t="str">
        <f>IF(Protokoll!M174="","",Protokoll!M174)</f>
        <v/>
      </c>
      <c r="N174" s="18" t="str">
        <f ca="1">IF(Protokoll!N174="","",VLOOKUP(Protokoll!N174,(INDIRECT(CONCATENATE($B174,"!Q2:S22"))),3,1))</f>
        <v/>
      </c>
      <c r="O174" s="18" t="str">
        <f ca="1">IF(Protokoll!O174="","",VLOOKUP(Protokoll!O174,(INDIRECT(CONCATENATE($B174,"!G2:O22"))),9,1))</f>
        <v/>
      </c>
      <c r="P174" s="18" t="str">
        <f ca="1">IF(Protokoll!P174="","",VLOOKUP(Protokoll!P174,(INDIRECT(CONCATENATE($B174,"!H2:O22"))),8,1))</f>
        <v/>
      </c>
      <c r="Q174" s="18" t="str">
        <f ca="1">IF(Protokoll!Q174="","",VLOOKUP(Protokoll!Q174,(INDIRECT(CONCATENATE($B174,"!I2:O22"))),7,1))</f>
        <v/>
      </c>
      <c r="R174" s="18" t="str">
        <f ca="1">IF(Protokoll!R174="","",VLOOKUP(Protokoll!R174,(INDIRECT(CONCATENATE($B174,"!J2:O22"))),6,1))</f>
        <v/>
      </c>
      <c r="S174" s="18" t="str">
        <f ca="1">IF(Protokoll!S174="","",VLOOKUP(Protokoll!S174,(INDIRECT(CONCATENATE($B174,"!K2:O22"))),5,1))</f>
        <v/>
      </c>
      <c r="T174" s="18" t="str">
        <f ca="1">IF(Protokoll!T174="","",VLOOKUP(Protokoll!T174,(INDIRECT(CONCATENATE($B174,"!R2:S22"))),2,1))</f>
        <v/>
      </c>
      <c r="U174" s="18" t="str">
        <f ca="1">IF(Protokoll!U174="","",VLOOKUP(Protokoll!U174,(INDIRECT(CONCATENATE($B174,"!M2:O22"))),3,1))</f>
        <v/>
      </c>
      <c r="V174" s="18" t="str">
        <f ca="1">IF(Protokoll!V174="","",VLOOKUP(Protokoll!V174,(INDIRECT(CONCATENATE($B174,"!N2:O22"))),2,1))</f>
        <v/>
      </c>
      <c r="W174" s="79" t="str">
        <f>IF(Protokoll!W174="","",Protokoll!W174)</f>
        <v/>
      </c>
      <c r="X174" s="81" t="str">
        <f t="shared" ca="1" si="73"/>
        <v/>
      </c>
      <c r="AB174" t="str">
        <f t="shared" ca="1" si="74"/>
        <v/>
      </c>
      <c r="AC174" t="str">
        <f t="shared" ca="1" si="75"/>
        <v/>
      </c>
      <c r="AD174" t="str">
        <f t="shared" ca="1" si="76"/>
        <v/>
      </c>
      <c r="AE174" t="str">
        <f t="shared" ca="1" si="77"/>
        <v/>
      </c>
      <c r="AF174" t="str">
        <f t="shared" ca="1" si="78"/>
        <v/>
      </c>
      <c r="AG174" t="str">
        <f t="shared" ca="1" si="79"/>
        <v/>
      </c>
      <c r="AH174" t="str">
        <f t="shared" ca="1" si="80"/>
        <v/>
      </c>
      <c r="AI174" t="str">
        <f t="shared" ca="1" si="81"/>
        <v/>
      </c>
      <c r="AJ174" t="str">
        <f t="shared" ca="1" si="82"/>
        <v/>
      </c>
      <c r="AL174" t="str">
        <f t="shared" ca="1" si="83"/>
        <v/>
      </c>
      <c r="AM174" t="str">
        <f t="shared" ca="1" si="84"/>
        <v/>
      </c>
      <c r="AN174" t="str">
        <f t="shared" ca="1" si="85"/>
        <v/>
      </c>
      <c r="AO174" t="str">
        <f t="shared" ca="1" si="86"/>
        <v/>
      </c>
      <c r="AP174" t="str">
        <f t="shared" ca="1" si="87"/>
        <v/>
      </c>
      <c r="AQ174" t="str">
        <f t="shared" ca="1" si="88"/>
        <v/>
      </c>
      <c r="AR174" t="str">
        <f t="shared" ca="1" si="89"/>
        <v/>
      </c>
      <c r="AS174" t="str">
        <f t="shared" ca="1" si="90"/>
        <v/>
      </c>
      <c r="AT174" t="str">
        <f t="shared" ca="1" si="91"/>
        <v/>
      </c>
    </row>
    <row r="175" spans="1:46" x14ac:dyDescent="0.3">
      <c r="A175" s="2">
        <v>173</v>
      </c>
      <c r="B175" s="19" t="str">
        <f t="shared" si="92"/>
        <v/>
      </c>
      <c r="C175" s="20" t="str">
        <f>IF(Protokoll!C175="","",Protokoll!C175)</f>
        <v/>
      </c>
      <c r="D175" s="20" t="str">
        <f>IF(Protokoll!D175="","",Protokoll!D175)</f>
        <v/>
      </c>
      <c r="E175" s="20" t="str">
        <f>IF(Protokoll!E175="","",Protokoll!E175)</f>
        <v/>
      </c>
      <c r="F175" s="20" t="str">
        <f>IF(Protokoll!F175="","",Protokoll!F175)</f>
        <v/>
      </c>
      <c r="G175" s="82" t="str">
        <f>IF(Protokoll!G175="","",Protokoll!G175)</f>
        <v/>
      </c>
      <c r="H175" s="20" t="str">
        <f>IF(Protokoll!H175="","",Protokoll!H175)</f>
        <v/>
      </c>
      <c r="I175" s="20" t="str">
        <f>IF(Protokoll!I175="","",Protokoll!I175)</f>
        <v/>
      </c>
      <c r="J175" s="83" t="str">
        <f>IF(Protokoll!J175="","",Protokoll!J175)</f>
        <v/>
      </c>
      <c r="K175" s="20" t="str">
        <f>IF(Protokoll!K175="","",Protokoll!K175)</f>
        <v/>
      </c>
      <c r="L175" s="20" t="str">
        <f>IF(Protokoll!L175="","",Protokoll!L175)</f>
        <v/>
      </c>
      <c r="M175" s="84" t="str">
        <f>IF(Protokoll!M175="","",Protokoll!M175)</f>
        <v/>
      </c>
      <c r="N175" s="20" t="str">
        <f ca="1">IF(Protokoll!N175="","",VLOOKUP(Protokoll!N175,(INDIRECT(CONCATENATE($B175,"!Q2:S22"))),3,1))</f>
        <v/>
      </c>
      <c r="O175" s="20" t="str">
        <f ca="1">IF(Protokoll!O175="","",VLOOKUP(Protokoll!O175,(INDIRECT(CONCATENATE($B175,"!G2:O22"))),9,1))</f>
        <v/>
      </c>
      <c r="P175" s="20" t="str">
        <f ca="1">IF(Protokoll!P175="","",VLOOKUP(Protokoll!P175,(INDIRECT(CONCATENATE($B175,"!H2:O22"))),8,1))</f>
        <v/>
      </c>
      <c r="Q175" s="20" t="str">
        <f ca="1">IF(Protokoll!Q175="","",VLOOKUP(Protokoll!Q175,(INDIRECT(CONCATENATE($B175,"!I2:O22"))),7,1))</f>
        <v/>
      </c>
      <c r="R175" s="20" t="str">
        <f ca="1">IF(Protokoll!R175="","",VLOOKUP(Protokoll!R175,(INDIRECT(CONCATENATE($B175,"!J2:O22"))),6,1))</f>
        <v/>
      </c>
      <c r="S175" s="20" t="str">
        <f ca="1">IF(Protokoll!S175="","",VLOOKUP(Protokoll!S175,(INDIRECT(CONCATENATE($B175,"!K2:O22"))),5,1))</f>
        <v/>
      </c>
      <c r="T175" s="20" t="str">
        <f ca="1">IF(Protokoll!T175="","",VLOOKUP(Protokoll!T175,(INDIRECT(CONCATENATE($B175,"!R2:S22"))),2,1))</f>
        <v/>
      </c>
      <c r="U175" s="20" t="str">
        <f ca="1">IF(Protokoll!U175="","",VLOOKUP(Protokoll!U175,(INDIRECT(CONCATENATE($B175,"!M2:O22"))),3,1))</f>
        <v/>
      </c>
      <c r="V175" s="20" t="str">
        <f ca="1">IF(Protokoll!V175="","",VLOOKUP(Protokoll!V175,(INDIRECT(CONCATENATE($B175,"!N2:O22"))),2,1))</f>
        <v/>
      </c>
      <c r="W175" s="83" t="str">
        <f>IF(Protokoll!W175="","",Protokoll!W175)</f>
        <v/>
      </c>
      <c r="X175" s="85" t="str">
        <f t="shared" ca="1" si="73"/>
        <v/>
      </c>
      <c r="AB175" t="str">
        <f t="shared" ca="1" si="74"/>
        <v/>
      </c>
      <c r="AC175" t="str">
        <f t="shared" ca="1" si="75"/>
        <v/>
      </c>
      <c r="AD175" t="str">
        <f t="shared" ca="1" si="76"/>
        <v/>
      </c>
      <c r="AE175" t="str">
        <f t="shared" ca="1" si="77"/>
        <v/>
      </c>
      <c r="AF175" t="str">
        <f t="shared" ca="1" si="78"/>
        <v/>
      </c>
      <c r="AG175" t="str">
        <f t="shared" ca="1" si="79"/>
        <v/>
      </c>
      <c r="AH175" t="str">
        <f t="shared" ca="1" si="80"/>
        <v/>
      </c>
      <c r="AI175" t="str">
        <f t="shared" ca="1" si="81"/>
        <v/>
      </c>
      <c r="AJ175" t="str">
        <f t="shared" ca="1" si="82"/>
        <v/>
      </c>
      <c r="AL175" t="str">
        <f t="shared" ca="1" si="83"/>
        <v/>
      </c>
      <c r="AM175" t="str">
        <f t="shared" ca="1" si="84"/>
        <v/>
      </c>
      <c r="AN175" t="str">
        <f t="shared" ca="1" si="85"/>
        <v/>
      </c>
      <c r="AO175" t="str">
        <f t="shared" ca="1" si="86"/>
        <v/>
      </c>
      <c r="AP175" t="str">
        <f t="shared" ca="1" si="87"/>
        <v/>
      </c>
      <c r="AQ175" t="str">
        <f t="shared" ca="1" si="88"/>
        <v/>
      </c>
      <c r="AR175" t="str">
        <f t="shared" ca="1" si="89"/>
        <v/>
      </c>
      <c r="AS175" t="str">
        <f t="shared" ca="1" si="90"/>
        <v/>
      </c>
      <c r="AT175" t="str">
        <f t="shared" ca="1" si="91"/>
        <v/>
      </c>
    </row>
    <row r="176" spans="1:46" x14ac:dyDescent="0.3">
      <c r="A176" s="15">
        <v>174</v>
      </c>
      <c r="B176" s="16" t="str">
        <f t="shared" si="92"/>
        <v/>
      </c>
      <c r="C176" s="18" t="str">
        <f>IF(Protokoll!C176="","",Protokoll!C176)</f>
        <v/>
      </c>
      <c r="D176" s="18" t="str">
        <f>IF(Protokoll!D176="","",Protokoll!D176)</f>
        <v/>
      </c>
      <c r="E176" s="18" t="str">
        <f>IF(Protokoll!E176="","",Protokoll!E176)</f>
        <v/>
      </c>
      <c r="F176" s="18" t="str">
        <f>IF(Protokoll!F176="","",Protokoll!F176)</f>
        <v/>
      </c>
      <c r="G176" s="86" t="str">
        <f>IF(Protokoll!G176="","",Protokoll!G176)</f>
        <v/>
      </c>
      <c r="H176" s="18" t="str">
        <f>IF(Protokoll!H176="","",Protokoll!H176)</f>
        <v/>
      </c>
      <c r="I176" s="18" t="str">
        <f>IF(Protokoll!I176="","",Protokoll!I176)</f>
        <v/>
      </c>
      <c r="J176" s="79" t="str">
        <f>IF(Protokoll!J176="","",Protokoll!J176)</f>
        <v/>
      </c>
      <c r="K176" s="18" t="str">
        <f>IF(Protokoll!K176="","",Protokoll!K176)</f>
        <v/>
      </c>
      <c r="L176" s="18" t="str">
        <f>IF(Protokoll!L176="","",Protokoll!L176)</f>
        <v/>
      </c>
      <c r="M176" s="80" t="str">
        <f>IF(Protokoll!M176="","",Protokoll!M176)</f>
        <v/>
      </c>
      <c r="N176" s="18" t="str">
        <f ca="1">IF(Protokoll!N176="","",VLOOKUP(Protokoll!N176,(INDIRECT(CONCATENATE($B176,"!Q2:S22"))),3,1))</f>
        <v/>
      </c>
      <c r="O176" s="18" t="str">
        <f ca="1">IF(Protokoll!O176="","",VLOOKUP(Protokoll!O176,(INDIRECT(CONCATENATE($B176,"!G2:O22"))),9,1))</f>
        <v/>
      </c>
      <c r="P176" s="18" t="str">
        <f ca="1">IF(Protokoll!P176="","",VLOOKUP(Protokoll!P176,(INDIRECT(CONCATENATE($B176,"!H2:O22"))),8,1))</f>
        <v/>
      </c>
      <c r="Q176" s="18" t="str">
        <f ca="1">IF(Protokoll!Q176="","",VLOOKUP(Protokoll!Q176,(INDIRECT(CONCATENATE($B176,"!I2:O22"))),7,1))</f>
        <v/>
      </c>
      <c r="R176" s="18" t="str">
        <f ca="1">IF(Protokoll!R176="","",VLOOKUP(Protokoll!R176,(INDIRECT(CONCATENATE($B176,"!J2:O22"))),6,1))</f>
        <v/>
      </c>
      <c r="S176" s="18" t="str">
        <f ca="1">IF(Protokoll!S176="","",VLOOKUP(Protokoll!S176,(INDIRECT(CONCATENATE($B176,"!K2:O22"))),5,1))</f>
        <v/>
      </c>
      <c r="T176" s="18" t="str">
        <f ca="1">IF(Protokoll!T176="","",VLOOKUP(Protokoll!T176,(INDIRECT(CONCATENATE($B176,"!R2:S22"))),2,1))</f>
        <v/>
      </c>
      <c r="U176" s="18" t="str">
        <f ca="1">IF(Protokoll!U176="","",VLOOKUP(Protokoll!U176,(INDIRECT(CONCATENATE($B176,"!M2:O22"))),3,1))</f>
        <v/>
      </c>
      <c r="V176" s="18" t="str">
        <f ca="1">IF(Protokoll!V176="","",VLOOKUP(Protokoll!V176,(INDIRECT(CONCATENATE($B176,"!N2:O22"))),2,1))</f>
        <v/>
      </c>
      <c r="W176" s="79" t="str">
        <f>IF(Protokoll!W176="","",Protokoll!W176)</f>
        <v/>
      </c>
      <c r="X176" s="81" t="str">
        <f t="shared" ca="1" si="73"/>
        <v/>
      </c>
      <c r="AB176" t="str">
        <f t="shared" ca="1" si="74"/>
        <v/>
      </c>
      <c r="AC176" t="str">
        <f t="shared" ca="1" si="75"/>
        <v/>
      </c>
      <c r="AD176" t="str">
        <f t="shared" ca="1" si="76"/>
        <v/>
      </c>
      <c r="AE176" t="str">
        <f t="shared" ca="1" si="77"/>
        <v/>
      </c>
      <c r="AF176" t="str">
        <f t="shared" ca="1" si="78"/>
        <v/>
      </c>
      <c r="AG176" t="str">
        <f t="shared" ca="1" si="79"/>
        <v/>
      </c>
      <c r="AH176" t="str">
        <f t="shared" ca="1" si="80"/>
        <v/>
      </c>
      <c r="AI176" t="str">
        <f t="shared" ca="1" si="81"/>
        <v/>
      </c>
      <c r="AJ176" t="str">
        <f t="shared" ca="1" si="82"/>
        <v/>
      </c>
      <c r="AL176" t="str">
        <f t="shared" ca="1" si="83"/>
        <v/>
      </c>
      <c r="AM176" t="str">
        <f t="shared" ca="1" si="84"/>
        <v/>
      </c>
      <c r="AN176" t="str">
        <f t="shared" ca="1" si="85"/>
        <v/>
      </c>
      <c r="AO176" t="str">
        <f t="shared" ca="1" si="86"/>
        <v/>
      </c>
      <c r="AP176" t="str">
        <f t="shared" ca="1" si="87"/>
        <v/>
      </c>
      <c r="AQ176" t="str">
        <f t="shared" ca="1" si="88"/>
        <v/>
      </c>
      <c r="AR176" t="str">
        <f t="shared" ca="1" si="89"/>
        <v/>
      </c>
      <c r="AS176" t="str">
        <f t="shared" ca="1" si="90"/>
        <v/>
      </c>
      <c r="AT176" t="str">
        <f t="shared" ca="1" si="91"/>
        <v/>
      </c>
    </row>
    <row r="177" spans="1:46" x14ac:dyDescent="0.3">
      <c r="A177" s="2">
        <v>175</v>
      </c>
      <c r="B177" s="19" t="str">
        <f t="shared" si="92"/>
        <v/>
      </c>
      <c r="C177" s="20" t="str">
        <f>IF(Protokoll!C177="","",Protokoll!C177)</f>
        <v/>
      </c>
      <c r="D177" s="20" t="str">
        <f>IF(Protokoll!D177="","",Protokoll!D177)</f>
        <v/>
      </c>
      <c r="E177" s="20" t="str">
        <f>IF(Protokoll!E177="","",Protokoll!E177)</f>
        <v/>
      </c>
      <c r="F177" s="20" t="str">
        <f>IF(Protokoll!F177="","",Protokoll!F177)</f>
        <v/>
      </c>
      <c r="G177" s="82" t="str">
        <f>IF(Protokoll!G177="","",Protokoll!G177)</f>
        <v/>
      </c>
      <c r="H177" s="20" t="str">
        <f>IF(Protokoll!H177="","",Protokoll!H177)</f>
        <v/>
      </c>
      <c r="I177" s="20" t="str">
        <f>IF(Protokoll!I177="","",Protokoll!I177)</f>
        <v/>
      </c>
      <c r="J177" s="83" t="str">
        <f>IF(Protokoll!J177="","",Protokoll!J177)</f>
        <v/>
      </c>
      <c r="K177" s="20" t="str">
        <f>IF(Protokoll!K177="","",Protokoll!K177)</f>
        <v/>
      </c>
      <c r="L177" s="20" t="str">
        <f>IF(Protokoll!L177="","",Protokoll!L177)</f>
        <v/>
      </c>
      <c r="M177" s="84" t="str">
        <f>IF(Protokoll!M177="","",Protokoll!M177)</f>
        <v/>
      </c>
      <c r="N177" s="20" t="str">
        <f ca="1">IF(Protokoll!N177="","",VLOOKUP(Protokoll!N177,(INDIRECT(CONCATENATE($B177,"!Q2:S22"))),3,1))</f>
        <v/>
      </c>
      <c r="O177" s="20" t="str">
        <f ca="1">IF(Protokoll!O177="","",VLOOKUP(Protokoll!O177,(INDIRECT(CONCATENATE($B177,"!G2:O22"))),9,1))</f>
        <v/>
      </c>
      <c r="P177" s="20" t="str">
        <f ca="1">IF(Protokoll!P177="","",VLOOKUP(Protokoll!P177,(INDIRECT(CONCATENATE($B177,"!H2:O22"))),8,1))</f>
        <v/>
      </c>
      <c r="Q177" s="20" t="str">
        <f ca="1">IF(Protokoll!Q177="","",VLOOKUP(Protokoll!Q177,(INDIRECT(CONCATENATE($B177,"!I2:O22"))),7,1))</f>
        <v/>
      </c>
      <c r="R177" s="20" t="str">
        <f ca="1">IF(Protokoll!R177="","",VLOOKUP(Protokoll!R177,(INDIRECT(CONCATENATE($B177,"!J2:O22"))),6,1))</f>
        <v/>
      </c>
      <c r="S177" s="20" t="str">
        <f ca="1">IF(Protokoll!S177="","",VLOOKUP(Protokoll!S177,(INDIRECT(CONCATENATE($B177,"!K2:O22"))),5,1))</f>
        <v/>
      </c>
      <c r="T177" s="20" t="str">
        <f ca="1">IF(Protokoll!T177="","",VLOOKUP(Protokoll!T177,(INDIRECT(CONCATENATE($B177,"!R2:S22"))),2,1))</f>
        <v/>
      </c>
      <c r="U177" s="20" t="str">
        <f ca="1">IF(Protokoll!U177="","",VLOOKUP(Protokoll!U177,(INDIRECT(CONCATENATE($B177,"!M2:O22"))),3,1))</f>
        <v/>
      </c>
      <c r="V177" s="20" t="str">
        <f ca="1">IF(Protokoll!V177="","",VLOOKUP(Protokoll!V177,(INDIRECT(CONCATENATE($B177,"!N2:O22"))),2,1))</f>
        <v/>
      </c>
      <c r="W177" s="83" t="str">
        <f>IF(Protokoll!W177="","",Protokoll!W177)</f>
        <v/>
      </c>
      <c r="X177" s="85" t="str">
        <f t="shared" ca="1" si="73"/>
        <v/>
      </c>
      <c r="AB177" t="str">
        <f t="shared" ca="1" si="74"/>
        <v/>
      </c>
      <c r="AC177" t="str">
        <f t="shared" ca="1" si="75"/>
        <v/>
      </c>
      <c r="AD177" t="str">
        <f t="shared" ca="1" si="76"/>
        <v/>
      </c>
      <c r="AE177" t="str">
        <f t="shared" ca="1" si="77"/>
        <v/>
      </c>
      <c r="AF177" t="str">
        <f t="shared" ca="1" si="78"/>
        <v/>
      </c>
      <c r="AG177" t="str">
        <f t="shared" ca="1" si="79"/>
        <v/>
      </c>
      <c r="AH177" t="str">
        <f t="shared" ca="1" si="80"/>
        <v/>
      </c>
      <c r="AI177" t="str">
        <f t="shared" ca="1" si="81"/>
        <v/>
      </c>
      <c r="AJ177" t="str">
        <f t="shared" ca="1" si="82"/>
        <v/>
      </c>
      <c r="AL177" t="str">
        <f t="shared" ca="1" si="83"/>
        <v/>
      </c>
      <c r="AM177" t="str">
        <f t="shared" ca="1" si="84"/>
        <v/>
      </c>
      <c r="AN177" t="str">
        <f t="shared" ca="1" si="85"/>
        <v/>
      </c>
      <c r="AO177" t="str">
        <f t="shared" ca="1" si="86"/>
        <v/>
      </c>
      <c r="AP177" t="str">
        <f t="shared" ca="1" si="87"/>
        <v/>
      </c>
      <c r="AQ177" t="str">
        <f t="shared" ca="1" si="88"/>
        <v/>
      </c>
      <c r="AR177" t="str">
        <f t="shared" ca="1" si="89"/>
        <v/>
      </c>
      <c r="AS177" t="str">
        <f t="shared" ca="1" si="90"/>
        <v/>
      </c>
      <c r="AT177" t="str">
        <f t="shared" ca="1" si="91"/>
        <v/>
      </c>
    </row>
    <row r="178" spans="1:46" x14ac:dyDescent="0.3">
      <c r="A178" s="15">
        <v>176</v>
      </c>
      <c r="B178" s="16" t="str">
        <f t="shared" si="92"/>
        <v/>
      </c>
      <c r="C178" s="18" t="str">
        <f>IF(Protokoll!C178="","",Protokoll!C178)</f>
        <v/>
      </c>
      <c r="D178" s="18" t="str">
        <f>IF(Protokoll!D178="","",Protokoll!D178)</f>
        <v/>
      </c>
      <c r="E178" s="18" t="str">
        <f>IF(Protokoll!E178="","",Protokoll!E178)</f>
        <v/>
      </c>
      <c r="F178" s="18" t="str">
        <f>IF(Protokoll!F178="","",Protokoll!F178)</f>
        <v/>
      </c>
      <c r="G178" s="86" t="str">
        <f>IF(Protokoll!G178="","",Protokoll!G178)</f>
        <v/>
      </c>
      <c r="H178" s="18" t="str">
        <f>IF(Protokoll!H178="","",Protokoll!H178)</f>
        <v/>
      </c>
      <c r="I178" s="18" t="str">
        <f>IF(Protokoll!I178="","",Protokoll!I178)</f>
        <v/>
      </c>
      <c r="J178" s="79" t="str">
        <f>IF(Protokoll!J178="","",Protokoll!J178)</f>
        <v/>
      </c>
      <c r="K178" s="18" t="str">
        <f>IF(Protokoll!K178="","",Protokoll!K178)</f>
        <v/>
      </c>
      <c r="L178" s="18" t="str">
        <f>IF(Protokoll!L178="","",Protokoll!L178)</f>
        <v/>
      </c>
      <c r="M178" s="80" t="str">
        <f>IF(Protokoll!M178="","",Protokoll!M178)</f>
        <v/>
      </c>
      <c r="N178" s="18" t="str">
        <f ca="1">IF(Protokoll!N178="","",VLOOKUP(Protokoll!N178,(INDIRECT(CONCATENATE($B178,"!Q2:S22"))),3,1))</f>
        <v/>
      </c>
      <c r="O178" s="18" t="str">
        <f ca="1">IF(Protokoll!O178="","",VLOOKUP(Protokoll!O178,(INDIRECT(CONCATENATE($B178,"!G2:O22"))),9,1))</f>
        <v/>
      </c>
      <c r="P178" s="18" t="str">
        <f ca="1">IF(Protokoll!P178="","",VLOOKUP(Protokoll!P178,(INDIRECT(CONCATENATE($B178,"!H2:O22"))),8,1))</f>
        <v/>
      </c>
      <c r="Q178" s="18" t="str">
        <f ca="1">IF(Protokoll!Q178="","",VLOOKUP(Protokoll!Q178,(INDIRECT(CONCATENATE($B178,"!I2:O22"))),7,1))</f>
        <v/>
      </c>
      <c r="R178" s="18" t="str">
        <f ca="1">IF(Protokoll!R178="","",VLOOKUP(Protokoll!R178,(INDIRECT(CONCATENATE($B178,"!J2:O22"))),6,1))</f>
        <v/>
      </c>
      <c r="S178" s="18" t="str">
        <f ca="1">IF(Protokoll!S178="","",VLOOKUP(Protokoll!S178,(INDIRECT(CONCATENATE($B178,"!K2:O22"))),5,1))</f>
        <v/>
      </c>
      <c r="T178" s="18" t="str">
        <f ca="1">IF(Protokoll!T178="","",VLOOKUP(Protokoll!T178,(INDIRECT(CONCATENATE($B178,"!R2:S22"))),2,1))</f>
        <v/>
      </c>
      <c r="U178" s="18" t="str">
        <f ca="1">IF(Protokoll!U178="","",VLOOKUP(Protokoll!U178,(INDIRECT(CONCATENATE($B178,"!M2:O22"))),3,1))</f>
        <v/>
      </c>
      <c r="V178" s="18" t="str">
        <f ca="1">IF(Protokoll!V178="","",VLOOKUP(Protokoll!V178,(INDIRECT(CONCATENATE($B178,"!N2:O22"))),2,1))</f>
        <v/>
      </c>
      <c r="W178" s="79" t="str">
        <f>IF(Protokoll!W178="","",Protokoll!W178)</f>
        <v/>
      </c>
      <c r="X178" s="81" t="str">
        <f t="shared" ca="1" si="73"/>
        <v/>
      </c>
      <c r="AB178" t="str">
        <f t="shared" ca="1" si="74"/>
        <v/>
      </c>
      <c r="AC178" t="str">
        <f t="shared" ca="1" si="75"/>
        <v/>
      </c>
      <c r="AD178" t="str">
        <f t="shared" ca="1" si="76"/>
        <v/>
      </c>
      <c r="AE178" t="str">
        <f t="shared" ca="1" si="77"/>
        <v/>
      </c>
      <c r="AF178" t="str">
        <f t="shared" ca="1" si="78"/>
        <v/>
      </c>
      <c r="AG178" t="str">
        <f t="shared" ca="1" si="79"/>
        <v/>
      </c>
      <c r="AH178" t="str">
        <f t="shared" ca="1" si="80"/>
        <v/>
      </c>
      <c r="AI178" t="str">
        <f t="shared" ca="1" si="81"/>
        <v/>
      </c>
      <c r="AJ178" t="str">
        <f t="shared" ca="1" si="82"/>
        <v/>
      </c>
      <c r="AL178" t="str">
        <f t="shared" ca="1" si="83"/>
        <v/>
      </c>
      <c r="AM178" t="str">
        <f t="shared" ca="1" si="84"/>
        <v/>
      </c>
      <c r="AN178" t="str">
        <f t="shared" ca="1" si="85"/>
        <v/>
      </c>
      <c r="AO178" t="str">
        <f t="shared" ca="1" si="86"/>
        <v/>
      </c>
      <c r="AP178" t="str">
        <f t="shared" ca="1" si="87"/>
        <v/>
      </c>
      <c r="AQ178" t="str">
        <f t="shared" ca="1" si="88"/>
        <v/>
      </c>
      <c r="AR178" t="str">
        <f t="shared" ca="1" si="89"/>
        <v/>
      </c>
      <c r="AS178" t="str">
        <f t="shared" ca="1" si="90"/>
        <v/>
      </c>
      <c r="AT178" t="str">
        <f t="shared" ca="1" si="91"/>
        <v/>
      </c>
    </row>
    <row r="179" spans="1:46" x14ac:dyDescent="0.3">
      <c r="A179" s="2">
        <v>177</v>
      </c>
      <c r="B179" s="19" t="str">
        <f t="shared" si="92"/>
        <v/>
      </c>
      <c r="C179" s="20" t="str">
        <f>IF(Protokoll!C179="","",Protokoll!C179)</f>
        <v/>
      </c>
      <c r="D179" s="20" t="str">
        <f>IF(Protokoll!D179="","",Protokoll!D179)</f>
        <v/>
      </c>
      <c r="E179" s="20" t="str">
        <f>IF(Protokoll!E179="","",Protokoll!E179)</f>
        <v/>
      </c>
      <c r="F179" s="20" t="str">
        <f>IF(Protokoll!F179="","",Protokoll!F179)</f>
        <v/>
      </c>
      <c r="G179" s="82" t="str">
        <f>IF(Protokoll!G179="","",Protokoll!G179)</f>
        <v/>
      </c>
      <c r="H179" s="20" t="str">
        <f>IF(Protokoll!H179="","",Protokoll!H179)</f>
        <v/>
      </c>
      <c r="I179" s="20" t="str">
        <f>IF(Protokoll!I179="","",Protokoll!I179)</f>
        <v/>
      </c>
      <c r="J179" s="83" t="str">
        <f>IF(Protokoll!J179="","",Protokoll!J179)</f>
        <v/>
      </c>
      <c r="K179" s="20" t="str">
        <f>IF(Protokoll!K179="","",Protokoll!K179)</f>
        <v/>
      </c>
      <c r="L179" s="20" t="str">
        <f>IF(Protokoll!L179="","",Protokoll!L179)</f>
        <v/>
      </c>
      <c r="M179" s="84" t="str">
        <f>IF(Protokoll!M179="","",Protokoll!M179)</f>
        <v/>
      </c>
      <c r="N179" s="20" t="str">
        <f ca="1">IF(Protokoll!N179="","",VLOOKUP(Protokoll!N179,(INDIRECT(CONCATENATE($B179,"!Q2:S22"))),3,1))</f>
        <v/>
      </c>
      <c r="O179" s="20" t="str">
        <f ca="1">IF(Protokoll!O179="","",VLOOKUP(Protokoll!O179,(INDIRECT(CONCATENATE($B179,"!G2:O22"))),9,1))</f>
        <v/>
      </c>
      <c r="P179" s="20" t="str">
        <f ca="1">IF(Protokoll!P179="","",VLOOKUP(Protokoll!P179,(INDIRECT(CONCATENATE($B179,"!H2:O22"))),8,1))</f>
        <v/>
      </c>
      <c r="Q179" s="20" t="str">
        <f ca="1">IF(Protokoll!Q179="","",VLOOKUP(Protokoll!Q179,(INDIRECT(CONCATENATE($B179,"!I2:O22"))),7,1))</f>
        <v/>
      </c>
      <c r="R179" s="20" t="str">
        <f ca="1">IF(Protokoll!R179="","",VLOOKUP(Protokoll!R179,(INDIRECT(CONCATENATE($B179,"!J2:O22"))),6,1))</f>
        <v/>
      </c>
      <c r="S179" s="20" t="str">
        <f ca="1">IF(Protokoll!S179="","",VLOOKUP(Protokoll!S179,(INDIRECT(CONCATENATE($B179,"!K2:O22"))),5,1))</f>
        <v/>
      </c>
      <c r="T179" s="20" t="str">
        <f ca="1">IF(Protokoll!T179="","",VLOOKUP(Protokoll!T179,(INDIRECT(CONCATENATE($B179,"!R2:S22"))),2,1))</f>
        <v/>
      </c>
      <c r="U179" s="20" t="str">
        <f ca="1">IF(Protokoll!U179="","",VLOOKUP(Protokoll!U179,(INDIRECT(CONCATENATE($B179,"!M2:O22"))),3,1))</f>
        <v/>
      </c>
      <c r="V179" s="20" t="str">
        <f ca="1">IF(Protokoll!V179="","",VLOOKUP(Protokoll!V179,(INDIRECT(CONCATENATE($B179,"!N2:O22"))),2,1))</f>
        <v/>
      </c>
      <c r="W179" s="83" t="str">
        <f>IF(Protokoll!W179="","",Protokoll!W179)</f>
        <v/>
      </c>
      <c r="X179" s="85" t="str">
        <f t="shared" ca="1" si="73"/>
        <v/>
      </c>
      <c r="AB179" t="str">
        <f t="shared" ca="1" si="74"/>
        <v/>
      </c>
      <c r="AC179" t="str">
        <f t="shared" ca="1" si="75"/>
        <v/>
      </c>
      <c r="AD179" t="str">
        <f t="shared" ca="1" si="76"/>
        <v/>
      </c>
      <c r="AE179" t="str">
        <f t="shared" ca="1" si="77"/>
        <v/>
      </c>
      <c r="AF179" t="str">
        <f t="shared" ca="1" si="78"/>
        <v/>
      </c>
      <c r="AG179" t="str">
        <f t="shared" ca="1" si="79"/>
        <v/>
      </c>
      <c r="AH179" t="str">
        <f t="shared" ca="1" si="80"/>
        <v/>
      </c>
      <c r="AI179" t="str">
        <f t="shared" ca="1" si="81"/>
        <v/>
      </c>
      <c r="AJ179" t="str">
        <f t="shared" ca="1" si="82"/>
        <v/>
      </c>
      <c r="AL179" t="str">
        <f t="shared" ca="1" si="83"/>
        <v/>
      </c>
      <c r="AM179" t="str">
        <f t="shared" ca="1" si="84"/>
        <v/>
      </c>
      <c r="AN179" t="str">
        <f t="shared" ca="1" si="85"/>
        <v/>
      </c>
      <c r="AO179" t="str">
        <f t="shared" ca="1" si="86"/>
        <v/>
      </c>
      <c r="AP179" t="str">
        <f t="shared" ca="1" si="87"/>
        <v/>
      </c>
      <c r="AQ179" t="str">
        <f t="shared" ca="1" si="88"/>
        <v/>
      </c>
      <c r="AR179" t="str">
        <f t="shared" ca="1" si="89"/>
        <v/>
      </c>
      <c r="AS179" t="str">
        <f t="shared" ca="1" si="90"/>
        <v/>
      </c>
      <c r="AT179" t="str">
        <f t="shared" ca="1" si="91"/>
        <v/>
      </c>
    </row>
    <row r="180" spans="1:46" x14ac:dyDescent="0.3">
      <c r="A180" s="15">
        <v>178</v>
      </c>
      <c r="B180" s="16" t="str">
        <f t="shared" si="92"/>
        <v/>
      </c>
      <c r="C180" s="18" t="str">
        <f>IF(Protokoll!C180="","",Protokoll!C180)</f>
        <v/>
      </c>
      <c r="D180" s="18" t="str">
        <f>IF(Protokoll!D180="","",Protokoll!D180)</f>
        <v/>
      </c>
      <c r="E180" s="18" t="str">
        <f>IF(Protokoll!E180="","",Protokoll!E180)</f>
        <v/>
      </c>
      <c r="F180" s="18" t="str">
        <f>IF(Protokoll!F180="","",Protokoll!F180)</f>
        <v/>
      </c>
      <c r="G180" s="86" t="str">
        <f>IF(Protokoll!G180="","",Protokoll!G180)</f>
        <v/>
      </c>
      <c r="H180" s="18" t="str">
        <f>IF(Protokoll!H180="","",Protokoll!H180)</f>
        <v/>
      </c>
      <c r="I180" s="18" t="str">
        <f>IF(Protokoll!I180="","",Protokoll!I180)</f>
        <v/>
      </c>
      <c r="J180" s="79" t="str">
        <f>IF(Protokoll!J180="","",Protokoll!J180)</f>
        <v/>
      </c>
      <c r="K180" s="18" t="str">
        <f>IF(Protokoll!K180="","",Protokoll!K180)</f>
        <v/>
      </c>
      <c r="L180" s="18" t="str">
        <f>IF(Protokoll!L180="","",Protokoll!L180)</f>
        <v/>
      </c>
      <c r="M180" s="80" t="str">
        <f>IF(Protokoll!M180="","",Protokoll!M180)</f>
        <v/>
      </c>
      <c r="N180" s="18" t="str">
        <f ca="1">IF(Protokoll!N180="","",VLOOKUP(Protokoll!N180,(INDIRECT(CONCATENATE($B180,"!Q2:S22"))),3,1))</f>
        <v/>
      </c>
      <c r="O180" s="18" t="str">
        <f ca="1">IF(Protokoll!O180="","",VLOOKUP(Protokoll!O180,(INDIRECT(CONCATENATE($B180,"!G2:O22"))),9,1))</f>
        <v/>
      </c>
      <c r="P180" s="18" t="str">
        <f ca="1">IF(Protokoll!P180="","",VLOOKUP(Protokoll!P180,(INDIRECT(CONCATENATE($B180,"!H2:O22"))),8,1))</f>
        <v/>
      </c>
      <c r="Q180" s="18" t="str">
        <f ca="1">IF(Protokoll!Q180="","",VLOOKUP(Protokoll!Q180,(INDIRECT(CONCATENATE($B180,"!I2:O22"))),7,1))</f>
        <v/>
      </c>
      <c r="R180" s="18" t="str">
        <f ca="1">IF(Protokoll!R180="","",VLOOKUP(Protokoll!R180,(INDIRECT(CONCATENATE($B180,"!J2:O22"))),6,1))</f>
        <v/>
      </c>
      <c r="S180" s="18" t="str">
        <f ca="1">IF(Protokoll!S180="","",VLOOKUP(Protokoll!S180,(INDIRECT(CONCATENATE($B180,"!K2:O22"))),5,1))</f>
        <v/>
      </c>
      <c r="T180" s="18" t="str">
        <f ca="1">IF(Protokoll!T180="","",VLOOKUP(Protokoll!T180,(INDIRECT(CONCATENATE($B180,"!R2:S22"))),2,1))</f>
        <v/>
      </c>
      <c r="U180" s="18" t="str">
        <f ca="1">IF(Protokoll!U180="","",VLOOKUP(Protokoll!U180,(INDIRECT(CONCATENATE($B180,"!M2:O22"))),3,1))</f>
        <v/>
      </c>
      <c r="V180" s="18" t="str">
        <f ca="1">IF(Protokoll!V180="","",VLOOKUP(Protokoll!V180,(INDIRECT(CONCATENATE($B180,"!N2:O22"))),2,1))</f>
        <v/>
      </c>
      <c r="W180" s="79" t="str">
        <f>IF(Protokoll!W180="","",Protokoll!W180)</f>
        <v/>
      </c>
      <c r="X180" s="81" t="str">
        <f t="shared" ca="1" si="73"/>
        <v/>
      </c>
      <c r="AB180" t="str">
        <f t="shared" ca="1" si="74"/>
        <v/>
      </c>
      <c r="AC180" t="str">
        <f t="shared" ca="1" si="75"/>
        <v/>
      </c>
      <c r="AD180" t="str">
        <f t="shared" ca="1" si="76"/>
        <v/>
      </c>
      <c r="AE180" t="str">
        <f t="shared" ca="1" si="77"/>
        <v/>
      </c>
      <c r="AF180" t="str">
        <f t="shared" ca="1" si="78"/>
        <v/>
      </c>
      <c r="AG180" t="str">
        <f t="shared" ca="1" si="79"/>
        <v/>
      </c>
      <c r="AH180" t="str">
        <f t="shared" ca="1" si="80"/>
        <v/>
      </c>
      <c r="AI180" t="str">
        <f t="shared" ca="1" si="81"/>
        <v/>
      </c>
      <c r="AJ180" t="str">
        <f t="shared" ca="1" si="82"/>
        <v/>
      </c>
      <c r="AL180" t="str">
        <f t="shared" ca="1" si="83"/>
        <v/>
      </c>
      <c r="AM180" t="str">
        <f t="shared" ca="1" si="84"/>
        <v/>
      </c>
      <c r="AN180" t="str">
        <f t="shared" ca="1" si="85"/>
        <v/>
      </c>
      <c r="AO180" t="str">
        <f t="shared" ca="1" si="86"/>
        <v/>
      </c>
      <c r="AP180" t="str">
        <f t="shared" ca="1" si="87"/>
        <v/>
      </c>
      <c r="AQ180" t="str">
        <f t="shared" ca="1" si="88"/>
        <v/>
      </c>
      <c r="AR180" t="str">
        <f t="shared" ca="1" si="89"/>
        <v/>
      </c>
      <c r="AS180" t="str">
        <f t="shared" ca="1" si="90"/>
        <v/>
      </c>
      <c r="AT180" t="str">
        <f t="shared" ca="1" si="91"/>
        <v/>
      </c>
    </row>
    <row r="181" spans="1:46" x14ac:dyDescent="0.3">
      <c r="A181" s="2">
        <v>179</v>
      </c>
      <c r="B181" s="19" t="str">
        <f t="shared" si="92"/>
        <v/>
      </c>
      <c r="C181" s="20" t="str">
        <f>IF(Protokoll!C181="","",Protokoll!C181)</f>
        <v/>
      </c>
      <c r="D181" s="20" t="str">
        <f>IF(Protokoll!D181="","",Protokoll!D181)</f>
        <v/>
      </c>
      <c r="E181" s="20" t="str">
        <f>IF(Protokoll!E181="","",Protokoll!E181)</f>
        <v/>
      </c>
      <c r="F181" s="20" t="str">
        <f>IF(Protokoll!F181="","",Protokoll!F181)</f>
        <v/>
      </c>
      <c r="G181" s="82" t="str">
        <f>IF(Protokoll!G181="","",Protokoll!G181)</f>
        <v/>
      </c>
      <c r="H181" s="20" t="str">
        <f>IF(Protokoll!H181="","",Protokoll!H181)</f>
        <v/>
      </c>
      <c r="I181" s="20" t="str">
        <f>IF(Protokoll!I181="","",Protokoll!I181)</f>
        <v/>
      </c>
      <c r="J181" s="83" t="str">
        <f>IF(Protokoll!J181="","",Protokoll!J181)</f>
        <v/>
      </c>
      <c r="K181" s="20" t="str">
        <f>IF(Protokoll!K181="","",Protokoll!K181)</f>
        <v/>
      </c>
      <c r="L181" s="20" t="str">
        <f>IF(Protokoll!L181="","",Protokoll!L181)</f>
        <v/>
      </c>
      <c r="M181" s="84" t="str">
        <f>IF(Protokoll!M181="","",Protokoll!M181)</f>
        <v/>
      </c>
      <c r="N181" s="20" t="str">
        <f ca="1">IF(Protokoll!N181="","",VLOOKUP(Protokoll!N181,(INDIRECT(CONCATENATE($B181,"!Q2:S22"))),3,1))</f>
        <v/>
      </c>
      <c r="O181" s="20" t="str">
        <f ca="1">IF(Protokoll!O181="","",VLOOKUP(Protokoll!O181,(INDIRECT(CONCATENATE($B181,"!G2:O22"))),9,1))</f>
        <v/>
      </c>
      <c r="P181" s="20" t="str">
        <f ca="1">IF(Protokoll!P181="","",VLOOKUP(Protokoll!P181,(INDIRECT(CONCATENATE($B181,"!H2:O22"))),8,1))</f>
        <v/>
      </c>
      <c r="Q181" s="20" t="str">
        <f ca="1">IF(Protokoll!Q181="","",VLOOKUP(Protokoll!Q181,(INDIRECT(CONCATENATE($B181,"!I2:O22"))),7,1))</f>
        <v/>
      </c>
      <c r="R181" s="20" t="str">
        <f ca="1">IF(Protokoll!R181="","",VLOOKUP(Protokoll!R181,(INDIRECT(CONCATENATE($B181,"!J2:O22"))),6,1))</f>
        <v/>
      </c>
      <c r="S181" s="20" t="str">
        <f ca="1">IF(Protokoll!S181="","",VLOOKUP(Protokoll!S181,(INDIRECT(CONCATENATE($B181,"!K2:O22"))),5,1))</f>
        <v/>
      </c>
      <c r="T181" s="20" t="str">
        <f ca="1">IF(Protokoll!T181="","",VLOOKUP(Protokoll!T181,(INDIRECT(CONCATENATE($B181,"!R2:S22"))),2,1))</f>
        <v/>
      </c>
      <c r="U181" s="20" t="str">
        <f ca="1">IF(Protokoll!U181="","",VLOOKUP(Protokoll!U181,(INDIRECT(CONCATENATE($B181,"!M2:O22"))),3,1))</f>
        <v/>
      </c>
      <c r="V181" s="20" t="str">
        <f ca="1">IF(Protokoll!V181="","",VLOOKUP(Protokoll!V181,(INDIRECT(CONCATENATE($B181,"!N2:O22"))),2,1))</f>
        <v/>
      </c>
      <c r="W181" s="83" t="str">
        <f>IF(Protokoll!W181="","",Protokoll!W181)</f>
        <v/>
      </c>
      <c r="X181" s="85" t="str">
        <f t="shared" ca="1" si="73"/>
        <v/>
      </c>
      <c r="AB181" t="str">
        <f t="shared" ca="1" si="74"/>
        <v/>
      </c>
      <c r="AC181" t="str">
        <f t="shared" ca="1" si="75"/>
        <v/>
      </c>
      <c r="AD181" t="str">
        <f t="shared" ca="1" si="76"/>
        <v/>
      </c>
      <c r="AE181" t="str">
        <f t="shared" ca="1" si="77"/>
        <v/>
      </c>
      <c r="AF181" t="str">
        <f t="shared" ca="1" si="78"/>
        <v/>
      </c>
      <c r="AG181" t="str">
        <f t="shared" ca="1" si="79"/>
        <v/>
      </c>
      <c r="AH181" t="str">
        <f t="shared" ca="1" si="80"/>
        <v/>
      </c>
      <c r="AI181" t="str">
        <f t="shared" ca="1" si="81"/>
        <v/>
      </c>
      <c r="AJ181" t="str">
        <f t="shared" ca="1" si="82"/>
        <v/>
      </c>
      <c r="AL181" t="str">
        <f t="shared" ca="1" si="83"/>
        <v/>
      </c>
      <c r="AM181" t="str">
        <f t="shared" ca="1" si="84"/>
        <v/>
      </c>
      <c r="AN181" t="str">
        <f t="shared" ca="1" si="85"/>
        <v/>
      </c>
      <c r="AO181" t="str">
        <f t="shared" ca="1" si="86"/>
        <v/>
      </c>
      <c r="AP181" t="str">
        <f t="shared" ca="1" si="87"/>
        <v/>
      </c>
      <c r="AQ181" t="str">
        <f t="shared" ca="1" si="88"/>
        <v/>
      </c>
      <c r="AR181" t="str">
        <f t="shared" ca="1" si="89"/>
        <v/>
      </c>
      <c r="AS181" t="str">
        <f t="shared" ca="1" si="90"/>
        <v/>
      </c>
      <c r="AT181" t="str">
        <f t="shared" ca="1" si="91"/>
        <v/>
      </c>
    </row>
    <row r="182" spans="1:46" x14ac:dyDescent="0.3">
      <c r="A182" s="15">
        <v>180</v>
      </c>
      <c r="B182" s="16" t="str">
        <f t="shared" si="92"/>
        <v/>
      </c>
      <c r="C182" s="18" t="str">
        <f>IF(Protokoll!C182="","",Protokoll!C182)</f>
        <v/>
      </c>
      <c r="D182" s="18" t="str">
        <f>IF(Protokoll!D182="","",Protokoll!D182)</f>
        <v/>
      </c>
      <c r="E182" s="18" t="str">
        <f>IF(Protokoll!E182="","",Protokoll!E182)</f>
        <v/>
      </c>
      <c r="F182" s="18" t="str">
        <f>IF(Protokoll!F182="","",Protokoll!F182)</f>
        <v/>
      </c>
      <c r="G182" s="86" t="str">
        <f>IF(Protokoll!G182="","",Protokoll!G182)</f>
        <v/>
      </c>
      <c r="H182" s="18" t="str">
        <f>IF(Protokoll!H182="","",Protokoll!H182)</f>
        <v/>
      </c>
      <c r="I182" s="18" t="str">
        <f>IF(Protokoll!I182="","",Protokoll!I182)</f>
        <v/>
      </c>
      <c r="J182" s="79" t="str">
        <f>IF(Protokoll!J182="","",Protokoll!J182)</f>
        <v/>
      </c>
      <c r="K182" s="18" t="str">
        <f>IF(Protokoll!K182="","",Protokoll!K182)</f>
        <v/>
      </c>
      <c r="L182" s="18" t="str">
        <f>IF(Protokoll!L182="","",Protokoll!L182)</f>
        <v/>
      </c>
      <c r="M182" s="80" t="str">
        <f>IF(Protokoll!M182="","",Protokoll!M182)</f>
        <v/>
      </c>
      <c r="N182" s="18" t="str">
        <f ca="1">IF(Protokoll!N182="","",VLOOKUP(Protokoll!N182,(INDIRECT(CONCATENATE($B182,"!Q2:S22"))),3,1))</f>
        <v/>
      </c>
      <c r="O182" s="18" t="str">
        <f ca="1">IF(Protokoll!O182="","",VLOOKUP(Protokoll!O182,(INDIRECT(CONCATENATE($B182,"!G2:O22"))),9,1))</f>
        <v/>
      </c>
      <c r="P182" s="18" t="str">
        <f ca="1">IF(Protokoll!P182="","",VLOOKUP(Protokoll!P182,(INDIRECT(CONCATENATE($B182,"!H2:O22"))),8,1))</f>
        <v/>
      </c>
      <c r="Q182" s="18" t="str">
        <f ca="1">IF(Protokoll!Q182="","",VLOOKUP(Protokoll!Q182,(INDIRECT(CONCATENATE($B182,"!I2:O22"))),7,1))</f>
        <v/>
      </c>
      <c r="R182" s="18" t="str">
        <f ca="1">IF(Protokoll!R182="","",VLOOKUP(Protokoll!R182,(INDIRECT(CONCATENATE($B182,"!J2:O22"))),6,1))</f>
        <v/>
      </c>
      <c r="S182" s="18" t="str">
        <f ca="1">IF(Protokoll!S182="","",VLOOKUP(Protokoll!S182,(INDIRECT(CONCATENATE($B182,"!K2:O22"))),5,1))</f>
        <v/>
      </c>
      <c r="T182" s="18" t="str">
        <f ca="1">IF(Protokoll!T182="","",VLOOKUP(Protokoll!T182,(INDIRECT(CONCATENATE($B182,"!R2:S22"))),2,1))</f>
        <v/>
      </c>
      <c r="U182" s="18" t="str">
        <f ca="1">IF(Protokoll!U182="","",VLOOKUP(Protokoll!U182,(INDIRECT(CONCATENATE($B182,"!M2:O22"))),3,1))</f>
        <v/>
      </c>
      <c r="V182" s="18" t="str">
        <f ca="1">IF(Protokoll!V182="","",VLOOKUP(Protokoll!V182,(INDIRECT(CONCATENATE($B182,"!N2:O22"))),2,1))</f>
        <v/>
      </c>
      <c r="W182" s="79" t="str">
        <f>IF(Protokoll!W182="","",Protokoll!W182)</f>
        <v/>
      </c>
      <c r="X182" s="81" t="str">
        <f t="shared" ca="1" si="73"/>
        <v/>
      </c>
      <c r="AB182" t="str">
        <f t="shared" ca="1" si="74"/>
        <v/>
      </c>
      <c r="AC182" t="str">
        <f t="shared" ca="1" si="75"/>
        <v/>
      </c>
      <c r="AD182" t="str">
        <f t="shared" ca="1" si="76"/>
        <v/>
      </c>
      <c r="AE182" t="str">
        <f t="shared" ca="1" si="77"/>
        <v/>
      </c>
      <c r="AF182" t="str">
        <f t="shared" ca="1" si="78"/>
        <v/>
      </c>
      <c r="AG182" t="str">
        <f t="shared" ca="1" si="79"/>
        <v/>
      </c>
      <c r="AH182" t="str">
        <f t="shared" ca="1" si="80"/>
        <v/>
      </c>
      <c r="AI182" t="str">
        <f t="shared" ca="1" si="81"/>
        <v/>
      </c>
      <c r="AJ182" t="str">
        <f t="shared" ca="1" si="82"/>
        <v/>
      </c>
      <c r="AL182" t="str">
        <f t="shared" ca="1" si="83"/>
        <v/>
      </c>
      <c r="AM182" t="str">
        <f t="shared" ca="1" si="84"/>
        <v/>
      </c>
      <c r="AN182" t="str">
        <f t="shared" ca="1" si="85"/>
        <v/>
      </c>
      <c r="AO182" t="str">
        <f t="shared" ca="1" si="86"/>
        <v/>
      </c>
      <c r="AP182" t="str">
        <f t="shared" ca="1" si="87"/>
        <v/>
      </c>
      <c r="AQ182" t="str">
        <f t="shared" ca="1" si="88"/>
        <v/>
      </c>
      <c r="AR182" t="str">
        <f t="shared" ca="1" si="89"/>
        <v/>
      </c>
      <c r="AS182" t="str">
        <f t="shared" ca="1" si="90"/>
        <v/>
      </c>
      <c r="AT182" t="str">
        <f t="shared" ca="1" si="91"/>
        <v/>
      </c>
    </row>
    <row r="183" spans="1:46" x14ac:dyDescent="0.3">
      <c r="A183" s="2">
        <v>181</v>
      </c>
      <c r="B183" s="19" t="str">
        <f t="shared" si="92"/>
        <v/>
      </c>
      <c r="C183" s="20" t="str">
        <f>IF(Protokoll!C183="","",Protokoll!C183)</f>
        <v/>
      </c>
      <c r="D183" s="20" t="str">
        <f>IF(Protokoll!D183="","",Protokoll!D183)</f>
        <v/>
      </c>
      <c r="E183" s="20" t="str">
        <f>IF(Protokoll!E183="","",Protokoll!E183)</f>
        <v/>
      </c>
      <c r="F183" s="20" t="str">
        <f>IF(Protokoll!F183="","",Protokoll!F183)</f>
        <v/>
      </c>
      <c r="G183" s="82" t="str">
        <f>IF(Protokoll!G183="","",Protokoll!G183)</f>
        <v/>
      </c>
      <c r="H183" s="20" t="str">
        <f>IF(Protokoll!H183="","",Protokoll!H183)</f>
        <v/>
      </c>
      <c r="I183" s="20" t="str">
        <f>IF(Protokoll!I183="","",Protokoll!I183)</f>
        <v/>
      </c>
      <c r="J183" s="83" t="str">
        <f>IF(Protokoll!J183="","",Protokoll!J183)</f>
        <v/>
      </c>
      <c r="K183" s="20" t="str">
        <f>IF(Protokoll!K183="","",Protokoll!K183)</f>
        <v/>
      </c>
      <c r="L183" s="20" t="str">
        <f>IF(Protokoll!L183="","",Protokoll!L183)</f>
        <v/>
      </c>
      <c r="M183" s="84" t="str">
        <f>IF(Protokoll!M183="","",Protokoll!M183)</f>
        <v/>
      </c>
      <c r="N183" s="20" t="str">
        <f ca="1">IF(Protokoll!N183="","",VLOOKUP(Protokoll!N183,(INDIRECT(CONCATENATE($B183,"!Q2:S22"))),3,1))</f>
        <v/>
      </c>
      <c r="O183" s="20" t="str">
        <f ca="1">IF(Protokoll!O183="","",VLOOKUP(Protokoll!O183,(INDIRECT(CONCATENATE($B183,"!G2:O22"))),9,1))</f>
        <v/>
      </c>
      <c r="P183" s="20" t="str">
        <f ca="1">IF(Protokoll!P183="","",VLOOKUP(Protokoll!P183,(INDIRECT(CONCATENATE($B183,"!H2:O22"))),8,1))</f>
        <v/>
      </c>
      <c r="Q183" s="20" t="str">
        <f ca="1">IF(Protokoll!Q183="","",VLOOKUP(Protokoll!Q183,(INDIRECT(CONCATENATE($B183,"!I2:O22"))),7,1))</f>
        <v/>
      </c>
      <c r="R183" s="20" t="str">
        <f ca="1">IF(Protokoll!R183="","",VLOOKUP(Protokoll!R183,(INDIRECT(CONCATENATE($B183,"!J2:O22"))),6,1))</f>
        <v/>
      </c>
      <c r="S183" s="20" t="str">
        <f ca="1">IF(Protokoll!S183="","",VLOOKUP(Protokoll!S183,(INDIRECT(CONCATENATE($B183,"!K2:O22"))),5,1))</f>
        <v/>
      </c>
      <c r="T183" s="20" t="str">
        <f ca="1">IF(Protokoll!T183="","",VLOOKUP(Protokoll!T183,(INDIRECT(CONCATENATE($B183,"!R2:S22"))),2,1))</f>
        <v/>
      </c>
      <c r="U183" s="20" t="str">
        <f ca="1">IF(Protokoll!U183="","",VLOOKUP(Protokoll!U183,(INDIRECT(CONCATENATE($B183,"!M2:O22"))),3,1))</f>
        <v/>
      </c>
      <c r="V183" s="20" t="str">
        <f ca="1">IF(Protokoll!V183="","",VLOOKUP(Protokoll!V183,(INDIRECT(CONCATENATE($B183,"!N2:O22"))),2,1))</f>
        <v/>
      </c>
      <c r="W183" s="83" t="str">
        <f>IF(Protokoll!W183="","",Protokoll!W183)</f>
        <v/>
      </c>
      <c r="X183" s="85" t="str">
        <f t="shared" ca="1" si="73"/>
        <v/>
      </c>
      <c r="AB183" t="str">
        <f t="shared" ca="1" si="74"/>
        <v/>
      </c>
      <c r="AC183" t="str">
        <f t="shared" ca="1" si="75"/>
        <v/>
      </c>
      <c r="AD183" t="str">
        <f t="shared" ca="1" si="76"/>
        <v/>
      </c>
      <c r="AE183" t="str">
        <f t="shared" ca="1" si="77"/>
        <v/>
      </c>
      <c r="AF183" t="str">
        <f t="shared" ca="1" si="78"/>
        <v/>
      </c>
      <c r="AG183" t="str">
        <f t="shared" ca="1" si="79"/>
        <v/>
      </c>
      <c r="AH183" t="str">
        <f t="shared" ca="1" si="80"/>
        <v/>
      </c>
      <c r="AI183" t="str">
        <f t="shared" ca="1" si="81"/>
        <v/>
      </c>
      <c r="AJ183" t="str">
        <f t="shared" ca="1" si="82"/>
        <v/>
      </c>
      <c r="AL183" t="str">
        <f t="shared" ca="1" si="83"/>
        <v/>
      </c>
      <c r="AM183" t="str">
        <f t="shared" ca="1" si="84"/>
        <v/>
      </c>
      <c r="AN183" t="str">
        <f t="shared" ca="1" si="85"/>
        <v/>
      </c>
      <c r="AO183" t="str">
        <f t="shared" ca="1" si="86"/>
        <v/>
      </c>
      <c r="AP183" t="str">
        <f t="shared" ca="1" si="87"/>
        <v/>
      </c>
      <c r="AQ183" t="str">
        <f t="shared" ca="1" si="88"/>
        <v/>
      </c>
      <c r="AR183" t="str">
        <f t="shared" ca="1" si="89"/>
        <v/>
      </c>
      <c r="AS183" t="str">
        <f t="shared" ca="1" si="90"/>
        <v/>
      </c>
      <c r="AT183" t="str">
        <f t="shared" ca="1" si="91"/>
        <v/>
      </c>
    </row>
    <row r="184" spans="1:46" x14ac:dyDescent="0.3">
      <c r="A184" s="15">
        <v>182</v>
      </c>
      <c r="B184" s="16" t="str">
        <f t="shared" si="92"/>
        <v/>
      </c>
      <c r="C184" s="18" t="str">
        <f>IF(Protokoll!C184="","",Protokoll!C184)</f>
        <v/>
      </c>
      <c r="D184" s="18" t="str">
        <f>IF(Protokoll!D184="","",Protokoll!D184)</f>
        <v/>
      </c>
      <c r="E184" s="18" t="str">
        <f>IF(Protokoll!E184="","",Protokoll!E184)</f>
        <v/>
      </c>
      <c r="F184" s="18" t="str">
        <f>IF(Protokoll!F184="","",Protokoll!F184)</f>
        <v/>
      </c>
      <c r="G184" s="86" t="str">
        <f>IF(Protokoll!G184="","",Protokoll!G184)</f>
        <v/>
      </c>
      <c r="H184" s="18" t="str">
        <f>IF(Protokoll!H184="","",Protokoll!H184)</f>
        <v/>
      </c>
      <c r="I184" s="18" t="str">
        <f>IF(Protokoll!I184="","",Protokoll!I184)</f>
        <v/>
      </c>
      <c r="J184" s="79" t="str">
        <f>IF(Protokoll!J184="","",Protokoll!J184)</f>
        <v/>
      </c>
      <c r="K184" s="18" t="str">
        <f>IF(Protokoll!K184="","",Protokoll!K184)</f>
        <v/>
      </c>
      <c r="L184" s="18" t="str">
        <f>IF(Protokoll!L184="","",Protokoll!L184)</f>
        <v/>
      </c>
      <c r="M184" s="80" t="str">
        <f>IF(Protokoll!M184="","",Protokoll!M184)</f>
        <v/>
      </c>
      <c r="N184" s="18" t="str">
        <f ca="1">IF(Protokoll!N184="","",VLOOKUP(Protokoll!N184,(INDIRECT(CONCATENATE($B184,"!Q2:S22"))),3,1))</f>
        <v/>
      </c>
      <c r="O184" s="18" t="str">
        <f ca="1">IF(Protokoll!O184="","",VLOOKUP(Protokoll!O184,(INDIRECT(CONCATENATE($B184,"!G2:O22"))),9,1))</f>
        <v/>
      </c>
      <c r="P184" s="18" t="str">
        <f ca="1">IF(Protokoll!P184="","",VLOOKUP(Protokoll!P184,(INDIRECT(CONCATENATE($B184,"!H2:O22"))),8,1))</f>
        <v/>
      </c>
      <c r="Q184" s="18" t="str">
        <f ca="1">IF(Protokoll!Q184="","",VLOOKUP(Protokoll!Q184,(INDIRECT(CONCATENATE($B184,"!I2:O22"))),7,1))</f>
        <v/>
      </c>
      <c r="R184" s="18" t="str">
        <f ca="1">IF(Protokoll!R184="","",VLOOKUP(Protokoll!R184,(INDIRECT(CONCATENATE($B184,"!J2:O22"))),6,1))</f>
        <v/>
      </c>
      <c r="S184" s="18" t="str">
        <f ca="1">IF(Protokoll!S184="","",VLOOKUP(Protokoll!S184,(INDIRECT(CONCATENATE($B184,"!K2:O22"))),5,1))</f>
        <v/>
      </c>
      <c r="T184" s="18" t="str">
        <f ca="1">IF(Protokoll!T184="","",VLOOKUP(Protokoll!T184,(INDIRECT(CONCATENATE($B184,"!R2:S22"))),2,1))</f>
        <v/>
      </c>
      <c r="U184" s="18" t="str">
        <f ca="1">IF(Protokoll!U184="","",VLOOKUP(Protokoll!U184,(INDIRECT(CONCATENATE($B184,"!M2:O22"))),3,1))</f>
        <v/>
      </c>
      <c r="V184" s="18" t="str">
        <f ca="1">IF(Protokoll!V184="","",VLOOKUP(Protokoll!V184,(INDIRECT(CONCATENATE($B184,"!N2:O22"))),2,1))</f>
        <v/>
      </c>
      <c r="W184" s="79" t="str">
        <f>IF(Protokoll!W184="","",Protokoll!W184)</f>
        <v/>
      </c>
      <c r="X184" s="81" t="str">
        <f t="shared" ca="1" si="73"/>
        <v/>
      </c>
      <c r="AB184" t="str">
        <f t="shared" ca="1" si="74"/>
        <v/>
      </c>
      <c r="AC184" t="str">
        <f t="shared" ca="1" si="75"/>
        <v/>
      </c>
      <c r="AD184" t="str">
        <f t="shared" ca="1" si="76"/>
        <v/>
      </c>
      <c r="AE184" t="str">
        <f t="shared" ca="1" si="77"/>
        <v/>
      </c>
      <c r="AF184" t="str">
        <f t="shared" ca="1" si="78"/>
        <v/>
      </c>
      <c r="AG184" t="str">
        <f t="shared" ca="1" si="79"/>
        <v/>
      </c>
      <c r="AH184" t="str">
        <f t="shared" ca="1" si="80"/>
        <v/>
      </c>
      <c r="AI184" t="str">
        <f t="shared" ca="1" si="81"/>
        <v/>
      </c>
      <c r="AJ184" t="str">
        <f t="shared" ca="1" si="82"/>
        <v/>
      </c>
      <c r="AL184" t="str">
        <f t="shared" ca="1" si="83"/>
        <v/>
      </c>
      <c r="AM184" t="str">
        <f t="shared" ca="1" si="84"/>
        <v/>
      </c>
      <c r="AN184" t="str">
        <f t="shared" ca="1" si="85"/>
        <v/>
      </c>
      <c r="AO184" t="str">
        <f t="shared" ca="1" si="86"/>
        <v/>
      </c>
      <c r="AP184" t="str">
        <f t="shared" ca="1" si="87"/>
        <v/>
      </c>
      <c r="AQ184" t="str">
        <f t="shared" ca="1" si="88"/>
        <v/>
      </c>
      <c r="AR184" t="str">
        <f t="shared" ca="1" si="89"/>
        <v/>
      </c>
      <c r="AS184" t="str">
        <f t="shared" ca="1" si="90"/>
        <v/>
      </c>
      <c r="AT184" t="str">
        <f t="shared" ca="1" si="91"/>
        <v/>
      </c>
    </row>
    <row r="185" spans="1:46" x14ac:dyDescent="0.3">
      <c r="A185" s="2">
        <v>183</v>
      </c>
      <c r="B185" s="19" t="str">
        <f t="shared" si="92"/>
        <v/>
      </c>
      <c r="C185" s="20" t="str">
        <f>IF(Protokoll!C185="","",Protokoll!C185)</f>
        <v/>
      </c>
      <c r="D185" s="20" t="str">
        <f>IF(Protokoll!D185="","",Protokoll!D185)</f>
        <v/>
      </c>
      <c r="E185" s="20" t="str">
        <f>IF(Protokoll!E185="","",Protokoll!E185)</f>
        <v/>
      </c>
      <c r="F185" s="20" t="str">
        <f>IF(Protokoll!F185="","",Protokoll!F185)</f>
        <v/>
      </c>
      <c r="G185" s="82" t="str">
        <f>IF(Protokoll!G185="","",Protokoll!G185)</f>
        <v/>
      </c>
      <c r="H185" s="20" t="str">
        <f>IF(Protokoll!H185="","",Protokoll!H185)</f>
        <v/>
      </c>
      <c r="I185" s="20" t="str">
        <f>IF(Protokoll!I185="","",Protokoll!I185)</f>
        <v/>
      </c>
      <c r="J185" s="83" t="str">
        <f>IF(Protokoll!J185="","",Protokoll!J185)</f>
        <v/>
      </c>
      <c r="K185" s="20" t="str">
        <f>IF(Protokoll!K185="","",Protokoll!K185)</f>
        <v/>
      </c>
      <c r="L185" s="20" t="str">
        <f>IF(Protokoll!L185="","",Protokoll!L185)</f>
        <v/>
      </c>
      <c r="M185" s="84" t="str">
        <f>IF(Protokoll!M185="","",Protokoll!M185)</f>
        <v/>
      </c>
      <c r="N185" s="20" t="str">
        <f ca="1">IF(Protokoll!N185="","",VLOOKUP(Protokoll!N185,(INDIRECT(CONCATENATE($B185,"!Q2:S22"))),3,1))</f>
        <v/>
      </c>
      <c r="O185" s="20" t="str">
        <f ca="1">IF(Protokoll!O185="","",VLOOKUP(Protokoll!O185,(INDIRECT(CONCATENATE($B185,"!G2:O22"))),9,1))</f>
        <v/>
      </c>
      <c r="P185" s="20" t="str">
        <f ca="1">IF(Protokoll!P185="","",VLOOKUP(Protokoll!P185,(INDIRECT(CONCATENATE($B185,"!H2:O22"))),8,1))</f>
        <v/>
      </c>
      <c r="Q185" s="20" t="str">
        <f ca="1">IF(Protokoll!Q185="","",VLOOKUP(Protokoll!Q185,(INDIRECT(CONCATENATE($B185,"!I2:O22"))),7,1))</f>
        <v/>
      </c>
      <c r="R185" s="20" t="str">
        <f ca="1">IF(Protokoll!R185="","",VLOOKUP(Protokoll!R185,(INDIRECT(CONCATENATE($B185,"!J2:O22"))),6,1))</f>
        <v/>
      </c>
      <c r="S185" s="20" t="str">
        <f ca="1">IF(Protokoll!S185="","",VLOOKUP(Protokoll!S185,(INDIRECT(CONCATENATE($B185,"!K2:O22"))),5,1))</f>
        <v/>
      </c>
      <c r="T185" s="20" t="str">
        <f ca="1">IF(Protokoll!T185="","",VLOOKUP(Protokoll!T185,(INDIRECT(CONCATENATE($B185,"!R2:S22"))),2,1))</f>
        <v/>
      </c>
      <c r="U185" s="20" t="str">
        <f ca="1">IF(Protokoll!U185="","",VLOOKUP(Protokoll!U185,(INDIRECT(CONCATENATE($B185,"!M2:O22"))),3,1))</f>
        <v/>
      </c>
      <c r="V185" s="20" t="str">
        <f ca="1">IF(Protokoll!V185="","",VLOOKUP(Protokoll!V185,(INDIRECT(CONCATENATE($B185,"!N2:O22"))),2,1))</f>
        <v/>
      </c>
      <c r="W185" s="83" t="str">
        <f>IF(Protokoll!W185="","",Protokoll!W185)</f>
        <v/>
      </c>
      <c r="X185" s="85" t="str">
        <f t="shared" ca="1" si="73"/>
        <v/>
      </c>
      <c r="AB185" t="str">
        <f t="shared" ca="1" si="74"/>
        <v/>
      </c>
      <c r="AC185" t="str">
        <f t="shared" ca="1" si="75"/>
        <v/>
      </c>
      <c r="AD185" t="str">
        <f t="shared" ca="1" si="76"/>
        <v/>
      </c>
      <c r="AE185" t="str">
        <f t="shared" ca="1" si="77"/>
        <v/>
      </c>
      <c r="AF185" t="str">
        <f t="shared" ca="1" si="78"/>
        <v/>
      </c>
      <c r="AG185" t="str">
        <f t="shared" ca="1" si="79"/>
        <v/>
      </c>
      <c r="AH185" t="str">
        <f t="shared" ca="1" si="80"/>
        <v/>
      </c>
      <c r="AI185" t="str">
        <f t="shared" ca="1" si="81"/>
        <v/>
      </c>
      <c r="AJ185" t="str">
        <f t="shared" ca="1" si="82"/>
        <v/>
      </c>
      <c r="AL185" t="str">
        <f t="shared" ca="1" si="83"/>
        <v/>
      </c>
      <c r="AM185" t="str">
        <f t="shared" ca="1" si="84"/>
        <v/>
      </c>
      <c r="AN185" t="str">
        <f t="shared" ca="1" si="85"/>
        <v/>
      </c>
      <c r="AO185" t="str">
        <f t="shared" ca="1" si="86"/>
        <v/>
      </c>
      <c r="AP185" t="str">
        <f t="shared" ca="1" si="87"/>
        <v/>
      </c>
      <c r="AQ185" t="str">
        <f t="shared" ca="1" si="88"/>
        <v/>
      </c>
      <c r="AR185" t="str">
        <f t="shared" ca="1" si="89"/>
        <v/>
      </c>
      <c r="AS185" t="str">
        <f t="shared" ca="1" si="90"/>
        <v/>
      </c>
      <c r="AT185" t="str">
        <f t="shared" ca="1" si="91"/>
        <v/>
      </c>
    </row>
    <row r="186" spans="1:46" x14ac:dyDescent="0.3">
      <c r="A186" s="15">
        <v>184</v>
      </c>
      <c r="B186" s="16" t="str">
        <f t="shared" si="92"/>
        <v/>
      </c>
      <c r="C186" s="18" t="str">
        <f>IF(Protokoll!C186="","",Protokoll!C186)</f>
        <v/>
      </c>
      <c r="D186" s="18" t="str">
        <f>IF(Protokoll!D186="","",Protokoll!D186)</f>
        <v/>
      </c>
      <c r="E186" s="18" t="str">
        <f>IF(Protokoll!E186="","",Protokoll!E186)</f>
        <v/>
      </c>
      <c r="F186" s="18" t="str">
        <f>IF(Protokoll!F186="","",Protokoll!F186)</f>
        <v/>
      </c>
      <c r="G186" s="86" t="str">
        <f>IF(Protokoll!G186="","",Protokoll!G186)</f>
        <v/>
      </c>
      <c r="H186" s="18" t="str">
        <f>IF(Protokoll!H186="","",Protokoll!H186)</f>
        <v/>
      </c>
      <c r="I186" s="18" t="str">
        <f>IF(Protokoll!I186="","",Protokoll!I186)</f>
        <v/>
      </c>
      <c r="J186" s="79" t="str">
        <f>IF(Protokoll!J186="","",Protokoll!J186)</f>
        <v/>
      </c>
      <c r="K186" s="18" t="str">
        <f>IF(Protokoll!K186="","",Protokoll!K186)</f>
        <v/>
      </c>
      <c r="L186" s="18" t="str">
        <f>IF(Protokoll!L186="","",Protokoll!L186)</f>
        <v/>
      </c>
      <c r="M186" s="80" t="str">
        <f>IF(Protokoll!M186="","",Protokoll!M186)</f>
        <v/>
      </c>
      <c r="N186" s="18" t="str">
        <f ca="1">IF(Protokoll!N186="","",VLOOKUP(Protokoll!N186,(INDIRECT(CONCATENATE($B186,"!Q2:S22"))),3,1))</f>
        <v/>
      </c>
      <c r="O186" s="18" t="str">
        <f ca="1">IF(Protokoll!O186="","",VLOOKUP(Protokoll!O186,(INDIRECT(CONCATENATE($B186,"!G2:O22"))),9,1))</f>
        <v/>
      </c>
      <c r="P186" s="18" t="str">
        <f ca="1">IF(Protokoll!P186="","",VLOOKUP(Protokoll!P186,(INDIRECT(CONCATENATE($B186,"!H2:O22"))),8,1))</f>
        <v/>
      </c>
      <c r="Q186" s="18" t="str">
        <f ca="1">IF(Protokoll!Q186="","",VLOOKUP(Protokoll!Q186,(INDIRECT(CONCATENATE($B186,"!I2:O22"))),7,1))</f>
        <v/>
      </c>
      <c r="R186" s="18" t="str">
        <f ca="1">IF(Protokoll!R186="","",VLOOKUP(Protokoll!R186,(INDIRECT(CONCATENATE($B186,"!J2:O22"))),6,1))</f>
        <v/>
      </c>
      <c r="S186" s="18" t="str">
        <f ca="1">IF(Protokoll!S186="","",VLOOKUP(Protokoll!S186,(INDIRECT(CONCATENATE($B186,"!K2:O22"))),5,1))</f>
        <v/>
      </c>
      <c r="T186" s="18" t="str">
        <f ca="1">IF(Protokoll!T186="","",VLOOKUP(Protokoll!T186,(INDIRECT(CONCATENATE($B186,"!R2:S22"))),2,1))</f>
        <v/>
      </c>
      <c r="U186" s="18" t="str">
        <f ca="1">IF(Protokoll!U186="","",VLOOKUP(Protokoll!U186,(INDIRECT(CONCATENATE($B186,"!M2:O22"))),3,1))</f>
        <v/>
      </c>
      <c r="V186" s="18" t="str">
        <f ca="1">IF(Protokoll!V186="","",VLOOKUP(Protokoll!V186,(INDIRECT(CONCATENATE($B186,"!N2:O22"))),2,1))</f>
        <v/>
      </c>
      <c r="W186" s="79" t="str">
        <f>IF(Protokoll!W186="","",Protokoll!W186)</f>
        <v/>
      </c>
      <c r="X186" s="81" t="str">
        <f t="shared" ca="1" si="73"/>
        <v/>
      </c>
      <c r="AB186" t="str">
        <f t="shared" ca="1" si="74"/>
        <v/>
      </c>
      <c r="AC186" t="str">
        <f t="shared" ca="1" si="75"/>
        <v/>
      </c>
      <c r="AD186" t="str">
        <f t="shared" ca="1" si="76"/>
        <v/>
      </c>
      <c r="AE186" t="str">
        <f t="shared" ca="1" si="77"/>
        <v/>
      </c>
      <c r="AF186" t="str">
        <f t="shared" ca="1" si="78"/>
        <v/>
      </c>
      <c r="AG186" t="str">
        <f t="shared" ca="1" si="79"/>
        <v/>
      </c>
      <c r="AH186" t="str">
        <f t="shared" ca="1" si="80"/>
        <v/>
      </c>
      <c r="AI186" t="str">
        <f t="shared" ca="1" si="81"/>
        <v/>
      </c>
      <c r="AJ186" t="str">
        <f t="shared" ca="1" si="82"/>
        <v/>
      </c>
      <c r="AL186" t="str">
        <f t="shared" ca="1" si="83"/>
        <v/>
      </c>
      <c r="AM186" t="str">
        <f t="shared" ca="1" si="84"/>
        <v/>
      </c>
      <c r="AN186" t="str">
        <f t="shared" ca="1" si="85"/>
        <v/>
      </c>
      <c r="AO186" t="str">
        <f t="shared" ca="1" si="86"/>
        <v/>
      </c>
      <c r="AP186" t="str">
        <f t="shared" ca="1" si="87"/>
        <v/>
      </c>
      <c r="AQ186" t="str">
        <f t="shared" ca="1" si="88"/>
        <v/>
      </c>
      <c r="AR186" t="str">
        <f t="shared" ca="1" si="89"/>
        <v/>
      </c>
      <c r="AS186" t="str">
        <f t="shared" ca="1" si="90"/>
        <v/>
      </c>
      <c r="AT186" t="str">
        <f t="shared" ca="1" si="91"/>
        <v/>
      </c>
    </row>
    <row r="187" spans="1:46" x14ac:dyDescent="0.3">
      <c r="A187" s="2">
        <v>185</v>
      </c>
      <c r="B187" s="19" t="str">
        <f t="shared" si="92"/>
        <v/>
      </c>
      <c r="C187" s="20" t="str">
        <f>IF(Protokoll!C187="","",Protokoll!C187)</f>
        <v/>
      </c>
      <c r="D187" s="20" t="str">
        <f>IF(Protokoll!D187="","",Protokoll!D187)</f>
        <v/>
      </c>
      <c r="E187" s="20" t="str">
        <f>IF(Protokoll!E187="","",Protokoll!E187)</f>
        <v/>
      </c>
      <c r="F187" s="20" t="str">
        <f>IF(Protokoll!F187="","",Protokoll!F187)</f>
        <v/>
      </c>
      <c r="G187" s="82" t="str">
        <f>IF(Protokoll!G187="","",Protokoll!G187)</f>
        <v/>
      </c>
      <c r="H187" s="20" t="str">
        <f>IF(Protokoll!H187="","",Protokoll!H187)</f>
        <v/>
      </c>
      <c r="I187" s="20" t="str">
        <f>IF(Protokoll!I187="","",Protokoll!I187)</f>
        <v/>
      </c>
      <c r="J187" s="83" t="str">
        <f>IF(Protokoll!J187="","",Protokoll!J187)</f>
        <v/>
      </c>
      <c r="K187" s="20" t="str">
        <f>IF(Protokoll!K187="","",Protokoll!K187)</f>
        <v/>
      </c>
      <c r="L187" s="20" t="str">
        <f>IF(Protokoll!L187="","",Protokoll!L187)</f>
        <v/>
      </c>
      <c r="M187" s="84" t="str">
        <f>IF(Protokoll!M187="","",Protokoll!M187)</f>
        <v/>
      </c>
      <c r="N187" s="20" t="str">
        <f ca="1">IF(Protokoll!N187="","",VLOOKUP(Protokoll!N187,(INDIRECT(CONCATENATE($B187,"!Q2:S22"))),3,1))</f>
        <v/>
      </c>
      <c r="O187" s="20" t="str">
        <f ca="1">IF(Protokoll!O187="","",VLOOKUP(Protokoll!O187,(INDIRECT(CONCATENATE($B187,"!G2:O22"))),9,1))</f>
        <v/>
      </c>
      <c r="P187" s="20" t="str">
        <f ca="1">IF(Protokoll!P187="","",VLOOKUP(Protokoll!P187,(INDIRECT(CONCATENATE($B187,"!H2:O22"))),8,1))</f>
        <v/>
      </c>
      <c r="Q187" s="20" t="str">
        <f ca="1">IF(Protokoll!Q187="","",VLOOKUP(Protokoll!Q187,(INDIRECT(CONCATENATE($B187,"!I2:O22"))),7,1))</f>
        <v/>
      </c>
      <c r="R187" s="20" t="str">
        <f ca="1">IF(Protokoll!R187="","",VLOOKUP(Protokoll!R187,(INDIRECT(CONCATENATE($B187,"!J2:O22"))),6,1))</f>
        <v/>
      </c>
      <c r="S187" s="20" t="str">
        <f ca="1">IF(Protokoll!S187="","",VLOOKUP(Protokoll!S187,(INDIRECT(CONCATENATE($B187,"!K2:O22"))),5,1))</f>
        <v/>
      </c>
      <c r="T187" s="20" t="str">
        <f ca="1">IF(Protokoll!T187="","",VLOOKUP(Protokoll!T187,(INDIRECT(CONCATENATE($B187,"!R2:S22"))),2,1))</f>
        <v/>
      </c>
      <c r="U187" s="20" t="str">
        <f ca="1">IF(Protokoll!U187="","",VLOOKUP(Protokoll!U187,(INDIRECT(CONCATENATE($B187,"!M2:O22"))),3,1))</f>
        <v/>
      </c>
      <c r="V187" s="20" t="str">
        <f ca="1">IF(Protokoll!V187="","",VLOOKUP(Protokoll!V187,(INDIRECT(CONCATENATE($B187,"!N2:O22"))),2,1))</f>
        <v/>
      </c>
      <c r="W187" s="83" t="str">
        <f>IF(Protokoll!W187="","",Protokoll!W187)</f>
        <v/>
      </c>
      <c r="X187" s="85" t="str">
        <f t="shared" ca="1" si="73"/>
        <v/>
      </c>
      <c r="AB187" t="str">
        <f t="shared" ca="1" si="74"/>
        <v/>
      </c>
      <c r="AC187" t="str">
        <f t="shared" ca="1" si="75"/>
        <v/>
      </c>
      <c r="AD187" t="str">
        <f t="shared" ca="1" si="76"/>
        <v/>
      </c>
      <c r="AE187" t="str">
        <f t="shared" ca="1" si="77"/>
        <v/>
      </c>
      <c r="AF187" t="str">
        <f t="shared" ca="1" si="78"/>
        <v/>
      </c>
      <c r="AG187" t="str">
        <f t="shared" ca="1" si="79"/>
        <v/>
      </c>
      <c r="AH187" t="str">
        <f t="shared" ca="1" si="80"/>
        <v/>
      </c>
      <c r="AI187" t="str">
        <f t="shared" ca="1" si="81"/>
        <v/>
      </c>
      <c r="AJ187" t="str">
        <f t="shared" ca="1" si="82"/>
        <v/>
      </c>
      <c r="AL187" t="str">
        <f t="shared" ca="1" si="83"/>
        <v/>
      </c>
      <c r="AM187" t="str">
        <f t="shared" ca="1" si="84"/>
        <v/>
      </c>
      <c r="AN187" t="str">
        <f t="shared" ca="1" si="85"/>
        <v/>
      </c>
      <c r="AO187" t="str">
        <f t="shared" ca="1" si="86"/>
        <v/>
      </c>
      <c r="AP187" t="str">
        <f t="shared" ca="1" si="87"/>
        <v/>
      </c>
      <c r="AQ187" t="str">
        <f t="shared" ca="1" si="88"/>
        <v/>
      </c>
      <c r="AR187" t="str">
        <f t="shared" ca="1" si="89"/>
        <v/>
      </c>
      <c r="AS187" t="str">
        <f t="shared" ca="1" si="90"/>
        <v/>
      </c>
      <c r="AT187" t="str">
        <f t="shared" ca="1" si="91"/>
        <v/>
      </c>
    </row>
    <row r="188" spans="1:46" x14ac:dyDescent="0.3">
      <c r="A188" s="15">
        <v>186</v>
      </c>
      <c r="B188" s="16" t="str">
        <f t="shared" si="92"/>
        <v/>
      </c>
      <c r="C188" s="18" t="str">
        <f>IF(Protokoll!C188="","",Protokoll!C188)</f>
        <v/>
      </c>
      <c r="D188" s="18" t="str">
        <f>IF(Protokoll!D188="","",Protokoll!D188)</f>
        <v/>
      </c>
      <c r="E188" s="18" t="str">
        <f>IF(Protokoll!E188="","",Protokoll!E188)</f>
        <v/>
      </c>
      <c r="F188" s="18" t="str">
        <f>IF(Protokoll!F188="","",Protokoll!F188)</f>
        <v/>
      </c>
      <c r="G188" s="86" t="str">
        <f>IF(Protokoll!G188="","",Protokoll!G188)</f>
        <v/>
      </c>
      <c r="H188" s="18" t="str">
        <f>IF(Protokoll!H188="","",Protokoll!H188)</f>
        <v/>
      </c>
      <c r="I188" s="18" t="str">
        <f>IF(Protokoll!I188="","",Protokoll!I188)</f>
        <v/>
      </c>
      <c r="J188" s="79" t="str">
        <f>IF(Protokoll!J188="","",Protokoll!J188)</f>
        <v/>
      </c>
      <c r="K188" s="18" t="str">
        <f>IF(Protokoll!K188="","",Protokoll!K188)</f>
        <v/>
      </c>
      <c r="L188" s="18" t="str">
        <f>IF(Protokoll!L188="","",Protokoll!L188)</f>
        <v/>
      </c>
      <c r="M188" s="80" t="str">
        <f>IF(Protokoll!M188="","",Protokoll!M188)</f>
        <v/>
      </c>
      <c r="N188" s="18" t="str">
        <f ca="1">IF(Protokoll!N188="","",VLOOKUP(Protokoll!N188,(INDIRECT(CONCATENATE($B188,"!Q2:S22"))),3,1))</f>
        <v/>
      </c>
      <c r="O188" s="18" t="str">
        <f ca="1">IF(Protokoll!O188="","",VLOOKUP(Protokoll!O188,(INDIRECT(CONCATENATE($B188,"!G2:O22"))),9,1))</f>
        <v/>
      </c>
      <c r="P188" s="18" t="str">
        <f ca="1">IF(Protokoll!P188="","",VLOOKUP(Protokoll!P188,(INDIRECT(CONCATENATE($B188,"!H2:O22"))),8,1))</f>
        <v/>
      </c>
      <c r="Q188" s="18" t="str">
        <f ca="1">IF(Protokoll!Q188="","",VLOOKUP(Protokoll!Q188,(INDIRECT(CONCATENATE($B188,"!I2:O22"))),7,1))</f>
        <v/>
      </c>
      <c r="R188" s="18" t="str">
        <f ca="1">IF(Protokoll!R188="","",VLOOKUP(Protokoll!R188,(INDIRECT(CONCATENATE($B188,"!J2:O22"))),6,1))</f>
        <v/>
      </c>
      <c r="S188" s="18" t="str">
        <f ca="1">IF(Protokoll!S188="","",VLOOKUP(Protokoll!S188,(INDIRECT(CONCATENATE($B188,"!K2:O22"))),5,1))</f>
        <v/>
      </c>
      <c r="T188" s="18" t="str">
        <f ca="1">IF(Protokoll!T188="","",VLOOKUP(Protokoll!T188,(INDIRECT(CONCATENATE($B188,"!R2:S22"))),2,1))</f>
        <v/>
      </c>
      <c r="U188" s="18" t="str">
        <f ca="1">IF(Protokoll!U188="","",VLOOKUP(Protokoll!U188,(INDIRECT(CONCATENATE($B188,"!M2:O22"))),3,1))</f>
        <v/>
      </c>
      <c r="V188" s="18" t="str">
        <f ca="1">IF(Protokoll!V188="","",VLOOKUP(Protokoll!V188,(INDIRECT(CONCATENATE($B188,"!N2:O22"))),2,1))</f>
        <v/>
      </c>
      <c r="W188" s="79" t="str">
        <f>IF(Protokoll!W188="","",Protokoll!W188)</f>
        <v/>
      </c>
      <c r="X188" s="81" t="str">
        <f t="shared" ca="1" si="73"/>
        <v/>
      </c>
      <c r="AB188" t="str">
        <f t="shared" ca="1" si="74"/>
        <v/>
      </c>
      <c r="AC188" t="str">
        <f t="shared" ca="1" si="75"/>
        <v/>
      </c>
      <c r="AD188" t="str">
        <f t="shared" ca="1" si="76"/>
        <v/>
      </c>
      <c r="AE188" t="str">
        <f t="shared" ca="1" si="77"/>
        <v/>
      </c>
      <c r="AF188" t="str">
        <f t="shared" ca="1" si="78"/>
        <v/>
      </c>
      <c r="AG188" t="str">
        <f t="shared" ca="1" si="79"/>
        <v/>
      </c>
      <c r="AH188" t="str">
        <f t="shared" ca="1" si="80"/>
        <v/>
      </c>
      <c r="AI188" t="str">
        <f t="shared" ca="1" si="81"/>
        <v/>
      </c>
      <c r="AJ188" t="str">
        <f t="shared" ca="1" si="82"/>
        <v/>
      </c>
      <c r="AL188" t="str">
        <f t="shared" ca="1" si="83"/>
        <v/>
      </c>
      <c r="AM188" t="str">
        <f t="shared" ca="1" si="84"/>
        <v/>
      </c>
      <c r="AN188" t="str">
        <f t="shared" ca="1" si="85"/>
        <v/>
      </c>
      <c r="AO188" t="str">
        <f t="shared" ca="1" si="86"/>
        <v/>
      </c>
      <c r="AP188" t="str">
        <f t="shared" ca="1" si="87"/>
        <v/>
      </c>
      <c r="AQ188" t="str">
        <f t="shared" ca="1" si="88"/>
        <v/>
      </c>
      <c r="AR188" t="str">
        <f t="shared" ca="1" si="89"/>
        <v/>
      </c>
      <c r="AS188" t="str">
        <f t="shared" ca="1" si="90"/>
        <v/>
      </c>
      <c r="AT188" t="str">
        <f t="shared" ca="1" si="91"/>
        <v/>
      </c>
    </row>
    <row r="189" spans="1:46" x14ac:dyDescent="0.3">
      <c r="A189" s="2">
        <v>187</v>
      </c>
      <c r="B189" s="19" t="str">
        <f t="shared" si="92"/>
        <v/>
      </c>
      <c r="C189" s="20" t="str">
        <f>IF(Protokoll!C189="","",Protokoll!C189)</f>
        <v/>
      </c>
      <c r="D189" s="20" t="str">
        <f>IF(Protokoll!D189="","",Protokoll!D189)</f>
        <v/>
      </c>
      <c r="E189" s="20" t="str">
        <f>IF(Protokoll!E189="","",Protokoll!E189)</f>
        <v/>
      </c>
      <c r="F189" s="20" t="str">
        <f>IF(Protokoll!F189="","",Protokoll!F189)</f>
        <v/>
      </c>
      <c r="G189" s="82" t="str">
        <f>IF(Protokoll!G189="","",Protokoll!G189)</f>
        <v/>
      </c>
      <c r="H189" s="20" t="str">
        <f>IF(Protokoll!H189="","",Protokoll!H189)</f>
        <v/>
      </c>
      <c r="I189" s="20" t="str">
        <f>IF(Protokoll!I189="","",Protokoll!I189)</f>
        <v/>
      </c>
      <c r="J189" s="83" t="str">
        <f>IF(Protokoll!J189="","",Protokoll!J189)</f>
        <v/>
      </c>
      <c r="K189" s="20" t="str">
        <f>IF(Protokoll!K189="","",Protokoll!K189)</f>
        <v/>
      </c>
      <c r="L189" s="20" t="str">
        <f>IF(Protokoll!L189="","",Protokoll!L189)</f>
        <v/>
      </c>
      <c r="M189" s="84" t="str">
        <f>IF(Protokoll!M189="","",Protokoll!M189)</f>
        <v/>
      </c>
      <c r="N189" s="20" t="str">
        <f ca="1">IF(Protokoll!N189="","",VLOOKUP(Protokoll!N189,(INDIRECT(CONCATENATE($B189,"!Q2:S22"))),3,1))</f>
        <v/>
      </c>
      <c r="O189" s="20" t="str">
        <f ca="1">IF(Protokoll!O189="","",VLOOKUP(Protokoll!O189,(INDIRECT(CONCATENATE($B189,"!G2:O22"))),9,1))</f>
        <v/>
      </c>
      <c r="P189" s="20" t="str">
        <f ca="1">IF(Protokoll!P189="","",VLOOKUP(Protokoll!P189,(INDIRECT(CONCATENATE($B189,"!H2:O22"))),8,1))</f>
        <v/>
      </c>
      <c r="Q189" s="20" t="str">
        <f ca="1">IF(Protokoll!Q189="","",VLOOKUP(Protokoll!Q189,(INDIRECT(CONCATENATE($B189,"!I2:O22"))),7,1))</f>
        <v/>
      </c>
      <c r="R189" s="20" t="str">
        <f ca="1">IF(Protokoll!R189="","",VLOOKUP(Protokoll!R189,(INDIRECT(CONCATENATE($B189,"!J2:O22"))),6,1))</f>
        <v/>
      </c>
      <c r="S189" s="20" t="str">
        <f ca="1">IF(Protokoll!S189="","",VLOOKUP(Protokoll!S189,(INDIRECT(CONCATENATE($B189,"!K2:O22"))),5,1))</f>
        <v/>
      </c>
      <c r="T189" s="20" t="str">
        <f ca="1">IF(Protokoll!T189="","",VLOOKUP(Protokoll!T189,(INDIRECT(CONCATENATE($B189,"!R2:S22"))),2,1))</f>
        <v/>
      </c>
      <c r="U189" s="20" t="str">
        <f ca="1">IF(Protokoll!U189="","",VLOOKUP(Protokoll!U189,(INDIRECT(CONCATENATE($B189,"!M2:O22"))),3,1))</f>
        <v/>
      </c>
      <c r="V189" s="20" t="str">
        <f ca="1">IF(Protokoll!V189="","",VLOOKUP(Protokoll!V189,(INDIRECT(CONCATENATE($B189,"!N2:O22"))),2,1))</f>
        <v/>
      </c>
      <c r="W189" s="83" t="str">
        <f>IF(Protokoll!W189="","",Protokoll!W189)</f>
        <v/>
      </c>
      <c r="X189" s="85" t="str">
        <f t="shared" ca="1" si="73"/>
        <v/>
      </c>
      <c r="AB189" t="str">
        <f t="shared" ca="1" si="74"/>
        <v/>
      </c>
      <c r="AC189" t="str">
        <f t="shared" ca="1" si="75"/>
        <v/>
      </c>
      <c r="AD189" t="str">
        <f t="shared" ca="1" si="76"/>
        <v/>
      </c>
      <c r="AE189" t="str">
        <f t="shared" ca="1" si="77"/>
        <v/>
      </c>
      <c r="AF189" t="str">
        <f t="shared" ca="1" si="78"/>
        <v/>
      </c>
      <c r="AG189" t="str">
        <f t="shared" ca="1" si="79"/>
        <v/>
      </c>
      <c r="AH189" t="str">
        <f t="shared" ca="1" si="80"/>
        <v/>
      </c>
      <c r="AI189" t="str">
        <f t="shared" ca="1" si="81"/>
        <v/>
      </c>
      <c r="AJ189" t="str">
        <f t="shared" ca="1" si="82"/>
        <v/>
      </c>
      <c r="AL189" t="str">
        <f t="shared" ca="1" si="83"/>
        <v/>
      </c>
      <c r="AM189" t="str">
        <f t="shared" ca="1" si="84"/>
        <v/>
      </c>
      <c r="AN189" t="str">
        <f t="shared" ca="1" si="85"/>
        <v/>
      </c>
      <c r="AO189" t="str">
        <f t="shared" ca="1" si="86"/>
        <v/>
      </c>
      <c r="AP189" t="str">
        <f t="shared" ca="1" si="87"/>
        <v/>
      </c>
      <c r="AQ189" t="str">
        <f t="shared" ca="1" si="88"/>
        <v/>
      </c>
      <c r="AR189" t="str">
        <f t="shared" ca="1" si="89"/>
        <v/>
      </c>
      <c r="AS189" t="str">
        <f t="shared" ca="1" si="90"/>
        <v/>
      </c>
      <c r="AT189" t="str">
        <f t="shared" ca="1" si="91"/>
        <v/>
      </c>
    </row>
    <row r="190" spans="1:46" x14ac:dyDescent="0.3">
      <c r="A190" s="15">
        <v>188</v>
      </c>
      <c r="B190" s="16" t="str">
        <f t="shared" si="92"/>
        <v/>
      </c>
      <c r="C190" s="18" t="str">
        <f>IF(Protokoll!C190="","",Protokoll!C190)</f>
        <v/>
      </c>
      <c r="D190" s="18" t="str">
        <f>IF(Protokoll!D190="","",Protokoll!D190)</f>
        <v/>
      </c>
      <c r="E190" s="18" t="str">
        <f>IF(Protokoll!E190="","",Protokoll!E190)</f>
        <v/>
      </c>
      <c r="F190" s="18" t="str">
        <f>IF(Protokoll!F190="","",Protokoll!F190)</f>
        <v/>
      </c>
      <c r="G190" s="86" t="str">
        <f>IF(Protokoll!G190="","",Protokoll!G190)</f>
        <v/>
      </c>
      <c r="H190" s="18" t="str">
        <f>IF(Protokoll!H190="","",Protokoll!H190)</f>
        <v/>
      </c>
      <c r="I190" s="18" t="str">
        <f>IF(Protokoll!I190="","",Protokoll!I190)</f>
        <v/>
      </c>
      <c r="J190" s="79" t="str">
        <f>IF(Protokoll!J190="","",Protokoll!J190)</f>
        <v/>
      </c>
      <c r="K190" s="18" t="str">
        <f>IF(Protokoll!K190="","",Protokoll!K190)</f>
        <v/>
      </c>
      <c r="L190" s="18" t="str">
        <f>IF(Protokoll!L190="","",Protokoll!L190)</f>
        <v/>
      </c>
      <c r="M190" s="80" t="str">
        <f>IF(Protokoll!M190="","",Protokoll!M190)</f>
        <v/>
      </c>
      <c r="N190" s="18" t="str">
        <f ca="1">IF(Protokoll!N190="","",VLOOKUP(Protokoll!N190,(INDIRECT(CONCATENATE($B190,"!Q2:S22"))),3,1))</f>
        <v/>
      </c>
      <c r="O190" s="18" t="str">
        <f ca="1">IF(Protokoll!O190="","",VLOOKUP(Protokoll!O190,(INDIRECT(CONCATENATE($B190,"!G2:O22"))),9,1))</f>
        <v/>
      </c>
      <c r="P190" s="18" t="str">
        <f ca="1">IF(Protokoll!P190="","",VLOOKUP(Protokoll!P190,(INDIRECT(CONCATENATE($B190,"!H2:O22"))),8,1))</f>
        <v/>
      </c>
      <c r="Q190" s="18" t="str">
        <f ca="1">IF(Protokoll!Q190="","",VLOOKUP(Protokoll!Q190,(INDIRECT(CONCATENATE($B190,"!I2:O22"))),7,1))</f>
        <v/>
      </c>
      <c r="R190" s="18" t="str">
        <f ca="1">IF(Protokoll!R190="","",VLOOKUP(Protokoll!R190,(INDIRECT(CONCATENATE($B190,"!J2:O22"))),6,1))</f>
        <v/>
      </c>
      <c r="S190" s="18" t="str">
        <f ca="1">IF(Protokoll!S190="","",VLOOKUP(Protokoll!S190,(INDIRECT(CONCATENATE($B190,"!K2:O22"))),5,1))</f>
        <v/>
      </c>
      <c r="T190" s="18" t="str">
        <f ca="1">IF(Protokoll!T190="","",VLOOKUP(Protokoll!T190,(INDIRECT(CONCATENATE($B190,"!R2:S22"))),2,1))</f>
        <v/>
      </c>
      <c r="U190" s="18" t="str">
        <f ca="1">IF(Protokoll!U190="","",VLOOKUP(Protokoll!U190,(INDIRECT(CONCATENATE($B190,"!M2:O22"))),3,1))</f>
        <v/>
      </c>
      <c r="V190" s="18" t="str">
        <f ca="1">IF(Protokoll!V190="","",VLOOKUP(Protokoll!V190,(INDIRECT(CONCATENATE($B190,"!N2:O22"))),2,1))</f>
        <v/>
      </c>
      <c r="W190" s="79" t="str">
        <f>IF(Protokoll!W190="","",Protokoll!W190)</f>
        <v/>
      </c>
      <c r="X190" s="81" t="str">
        <f t="shared" ca="1" si="73"/>
        <v/>
      </c>
      <c r="AB190" t="str">
        <f t="shared" ca="1" si="74"/>
        <v/>
      </c>
      <c r="AC190" t="str">
        <f t="shared" ca="1" si="75"/>
        <v/>
      </c>
      <c r="AD190" t="str">
        <f t="shared" ca="1" si="76"/>
        <v/>
      </c>
      <c r="AE190" t="str">
        <f t="shared" ca="1" si="77"/>
        <v/>
      </c>
      <c r="AF190" t="str">
        <f t="shared" ca="1" si="78"/>
        <v/>
      </c>
      <c r="AG190" t="str">
        <f t="shared" ca="1" si="79"/>
        <v/>
      </c>
      <c r="AH190" t="str">
        <f t="shared" ca="1" si="80"/>
        <v/>
      </c>
      <c r="AI190" t="str">
        <f t="shared" ca="1" si="81"/>
        <v/>
      </c>
      <c r="AJ190" t="str">
        <f t="shared" ca="1" si="82"/>
        <v/>
      </c>
      <c r="AL190" t="str">
        <f t="shared" ca="1" si="83"/>
        <v/>
      </c>
      <c r="AM190" t="str">
        <f t="shared" ca="1" si="84"/>
        <v/>
      </c>
      <c r="AN190" t="str">
        <f t="shared" ca="1" si="85"/>
        <v/>
      </c>
      <c r="AO190" t="str">
        <f t="shared" ca="1" si="86"/>
        <v/>
      </c>
      <c r="AP190" t="str">
        <f t="shared" ca="1" si="87"/>
        <v/>
      </c>
      <c r="AQ190" t="str">
        <f t="shared" ca="1" si="88"/>
        <v/>
      </c>
      <c r="AR190" t="str">
        <f t="shared" ca="1" si="89"/>
        <v/>
      </c>
      <c r="AS190" t="str">
        <f t="shared" ca="1" si="90"/>
        <v/>
      </c>
      <c r="AT190" t="str">
        <f t="shared" ca="1" si="91"/>
        <v/>
      </c>
    </row>
    <row r="191" spans="1:46" x14ac:dyDescent="0.3">
      <c r="A191" s="2">
        <v>189</v>
      </c>
      <c r="B191" s="19" t="str">
        <f t="shared" si="92"/>
        <v/>
      </c>
      <c r="C191" s="20" t="str">
        <f>IF(Protokoll!C191="","",Protokoll!C191)</f>
        <v/>
      </c>
      <c r="D191" s="20" t="str">
        <f>IF(Protokoll!D191="","",Protokoll!D191)</f>
        <v/>
      </c>
      <c r="E191" s="20" t="str">
        <f>IF(Protokoll!E191="","",Protokoll!E191)</f>
        <v/>
      </c>
      <c r="F191" s="20" t="str">
        <f>IF(Protokoll!F191="","",Protokoll!F191)</f>
        <v/>
      </c>
      <c r="G191" s="82" t="str">
        <f>IF(Protokoll!G191="","",Protokoll!G191)</f>
        <v/>
      </c>
      <c r="H191" s="20" t="str">
        <f>IF(Protokoll!H191="","",Protokoll!H191)</f>
        <v/>
      </c>
      <c r="I191" s="20" t="str">
        <f>IF(Protokoll!I191="","",Protokoll!I191)</f>
        <v/>
      </c>
      <c r="J191" s="83" t="str">
        <f>IF(Protokoll!J191="","",Protokoll!J191)</f>
        <v/>
      </c>
      <c r="K191" s="20" t="str">
        <f>IF(Protokoll!K191="","",Protokoll!K191)</f>
        <v/>
      </c>
      <c r="L191" s="20" t="str">
        <f>IF(Protokoll!L191="","",Protokoll!L191)</f>
        <v/>
      </c>
      <c r="M191" s="84" t="str">
        <f>IF(Protokoll!M191="","",Protokoll!M191)</f>
        <v/>
      </c>
      <c r="N191" s="20" t="str">
        <f ca="1">IF(Protokoll!N191="","",VLOOKUP(Protokoll!N191,(INDIRECT(CONCATENATE($B191,"!Q2:S22"))),3,1))</f>
        <v/>
      </c>
      <c r="O191" s="20" t="str">
        <f ca="1">IF(Protokoll!O191="","",VLOOKUP(Protokoll!O191,(INDIRECT(CONCATENATE($B191,"!G2:O22"))),9,1))</f>
        <v/>
      </c>
      <c r="P191" s="20" t="str">
        <f ca="1">IF(Protokoll!P191="","",VLOOKUP(Protokoll!P191,(INDIRECT(CONCATENATE($B191,"!H2:O22"))),8,1))</f>
        <v/>
      </c>
      <c r="Q191" s="20" t="str">
        <f ca="1">IF(Protokoll!Q191="","",VLOOKUP(Protokoll!Q191,(INDIRECT(CONCATENATE($B191,"!I2:O22"))),7,1))</f>
        <v/>
      </c>
      <c r="R191" s="20" t="str">
        <f ca="1">IF(Protokoll!R191="","",VLOOKUP(Protokoll!R191,(INDIRECT(CONCATENATE($B191,"!J2:O22"))),6,1))</f>
        <v/>
      </c>
      <c r="S191" s="20" t="str">
        <f ca="1">IF(Protokoll!S191="","",VLOOKUP(Protokoll!S191,(INDIRECT(CONCATENATE($B191,"!K2:O22"))),5,1))</f>
        <v/>
      </c>
      <c r="T191" s="20" t="str">
        <f ca="1">IF(Protokoll!T191="","",VLOOKUP(Protokoll!T191,(INDIRECT(CONCATENATE($B191,"!R2:S22"))),2,1))</f>
        <v/>
      </c>
      <c r="U191" s="20" t="str">
        <f ca="1">IF(Protokoll!U191="","",VLOOKUP(Protokoll!U191,(INDIRECT(CONCATENATE($B191,"!M2:O22"))),3,1))</f>
        <v/>
      </c>
      <c r="V191" s="20" t="str">
        <f ca="1">IF(Protokoll!V191="","",VLOOKUP(Protokoll!V191,(INDIRECT(CONCATENATE($B191,"!N2:O22"))),2,1))</f>
        <v/>
      </c>
      <c r="W191" s="83" t="str">
        <f>IF(Protokoll!W191="","",Protokoll!W191)</f>
        <v/>
      </c>
      <c r="X191" s="85" t="str">
        <f t="shared" ca="1" si="73"/>
        <v/>
      </c>
      <c r="AB191" t="str">
        <f t="shared" ca="1" si="74"/>
        <v/>
      </c>
      <c r="AC191" t="str">
        <f t="shared" ca="1" si="75"/>
        <v/>
      </c>
      <c r="AD191" t="str">
        <f t="shared" ca="1" si="76"/>
        <v/>
      </c>
      <c r="AE191" t="str">
        <f t="shared" ca="1" si="77"/>
        <v/>
      </c>
      <c r="AF191" t="str">
        <f t="shared" ca="1" si="78"/>
        <v/>
      </c>
      <c r="AG191" t="str">
        <f t="shared" ca="1" si="79"/>
        <v/>
      </c>
      <c r="AH191" t="str">
        <f t="shared" ca="1" si="80"/>
        <v/>
      </c>
      <c r="AI191" t="str">
        <f t="shared" ca="1" si="81"/>
        <v/>
      </c>
      <c r="AJ191" t="str">
        <f t="shared" ca="1" si="82"/>
        <v/>
      </c>
      <c r="AL191" t="str">
        <f t="shared" ca="1" si="83"/>
        <v/>
      </c>
      <c r="AM191" t="str">
        <f t="shared" ca="1" si="84"/>
        <v/>
      </c>
      <c r="AN191" t="str">
        <f t="shared" ca="1" si="85"/>
        <v/>
      </c>
      <c r="AO191" t="str">
        <f t="shared" ca="1" si="86"/>
        <v/>
      </c>
      <c r="AP191" t="str">
        <f t="shared" ca="1" si="87"/>
        <v/>
      </c>
      <c r="AQ191" t="str">
        <f t="shared" ca="1" si="88"/>
        <v/>
      </c>
      <c r="AR191" t="str">
        <f t="shared" ca="1" si="89"/>
        <v/>
      </c>
      <c r="AS191" t="str">
        <f t="shared" ca="1" si="90"/>
        <v/>
      </c>
      <c r="AT191" t="str">
        <f t="shared" ca="1" si="91"/>
        <v/>
      </c>
    </row>
    <row r="192" spans="1:46" x14ac:dyDescent="0.3">
      <c r="A192" s="15">
        <v>190</v>
      </c>
      <c r="B192" s="16" t="str">
        <f t="shared" si="92"/>
        <v/>
      </c>
      <c r="C192" s="18" t="str">
        <f>IF(Protokoll!C192="","",Protokoll!C192)</f>
        <v/>
      </c>
      <c r="D192" s="18" t="str">
        <f>IF(Protokoll!D192="","",Protokoll!D192)</f>
        <v/>
      </c>
      <c r="E192" s="18" t="str">
        <f>IF(Protokoll!E192="","",Protokoll!E192)</f>
        <v/>
      </c>
      <c r="F192" s="18" t="str">
        <f>IF(Protokoll!F192="","",Protokoll!F192)</f>
        <v/>
      </c>
      <c r="G192" s="86" t="str">
        <f>IF(Protokoll!G192="","",Protokoll!G192)</f>
        <v/>
      </c>
      <c r="H192" s="18" t="str">
        <f>IF(Protokoll!H192="","",Protokoll!H192)</f>
        <v/>
      </c>
      <c r="I192" s="18" t="str">
        <f>IF(Protokoll!I192="","",Protokoll!I192)</f>
        <v/>
      </c>
      <c r="J192" s="79" t="str">
        <f>IF(Protokoll!J192="","",Protokoll!J192)</f>
        <v/>
      </c>
      <c r="K192" s="18" t="str">
        <f>IF(Protokoll!K192="","",Protokoll!K192)</f>
        <v/>
      </c>
      <c r="L192" s="18" t="str">
        <f>IF(Protokoll!L192="","",Protokoll!L192)</f>
        <v/>
      </c>
      <c r="M192" s="80" t="str">
        <f>IF(Protokoll!M192="","",Protokoll!M192)</f>
        <v/>
      </c>
      <c r="N192" s="18" t="str">
        <f ca="1">IF(Protokoll!N192="","",VLOOKUP(Protokoll!N192,(INDIRECT(CONCATENATE($B192,"!Q2:S22"))),3,1))</f>
        <v/>
      </c>
      <c r="O192" s="18" t="str">
        <f ca="1">IF(Protokoll!O192="","",VLOOKUP(Protokoll!O192,(INDIRECT(CONCATENATE($B192,"!G2:O22"))),9,1))</f>
        <v/>
      </c>
      <c r="P192" s="18" t="str">
        <f ca="1">IF(Protokoll!P192="","",VLOOKUP(Protokoll!P192,(INDIRECT(CONCATENATE($B192,"!H2:O22"))),8,1))</f>
        <v/>
      </c>
      <c r="Q192" s="18" t="str">
        <f ca="1">IF(Protokoll!Q192="","",VLOOKUP(Protokoll!Q192,(INDIRECT(CONCATENATE($B192,"!I2:O22"))),7,1))</f>
        <v/>
      </c>
      <c r="R192" s="18" t="str">
        <f ca="1">IF(Protokoll!R192="","",VLOOKUP(Protokoll!R192,(INDIRECT(CONCATENATE($B192,"!J2:O22"))),6,1))</f>
        <v/>
      </c>
      <c r="S192" s="18" t="str">
        <f ca="1">IF(Protokoll!S192="","",VLOOKUP(Protokoll!S192,(INDIRECT(CONCATENATE($B192,"!K2:O22"))),5,1))</f>
        <v/>
      </c>
      <c r="T192" s="18" t="str">
        <f ca="1">IF(Protokoll!T192="","",VLOOKUP(Protokoll!T192,(INDIRECT(CONCATENATE($B192,"!R2:S22"))),2,1))</f>
        <v/>
      </c>
      <c r="U192" s="18" t="str">
        <f ca="1">IF(Protokoll!U192="","",VLOOKUP(Protokoll!U192,(INDIRECT(CONCATENATE($B192,"!M2:O22"))),3,1))</f>
        <v/>
      </c>
      <c r="V192" s="18" t="str">
        <f ca="1">IF(Protokoll!V192="","",VLOOKUP(Protokoll!V192,(INDIRECT(CONCATENATE($B192,"!N2:O22"))),2,1))</f>
        <v/>
      </c>
      <c r="W192" s="79" t="str">
        <f>IF(Protokoll!W192="","",Protokoll!W192)</f>
        <v/>
      </c>
      <c r="X192" s="81" t="str">
        <f t="shared" ca="1" si="73"/>
        <v/>
      </c>
      <c r="AB192" t="str">
        <f t="shared" ca="1" si="74"/>
        <v/>
      </c>
      <c r="AC192" t="str">
        <f t="shared" ca="1" si="75"/>
        <v/>
      </c>
      <c r="AD192" t="str">
        <f t="shared" ca="1" si="76"/>
        <v/>
      </c>
      <c r="AE192" t="str">
        <f t="shared" ca="1" si="77"/>
        <v/>
      </c>
      <c r="AF192" t="str">
        <f t="shared" ca="1" si="78"/>
        <v/>
      </c>
      <c r="AG192" t="str">
        <f t="shared" ca="1" si="79"/>
        <v/>
      </c>
      <c r="AH192" t="str">
        <f t="shared" ca="1" si="80"/>
        <v/>
      </c>
      <c r="AI192" t="str">
        <f t="shared" ca="1" si="81"/>
        <v/>
      </c>
      <c r="AJ192" t="str">
        <f t="shared" ca="1" si="82"/>
        <v/>
      </c>
      <c r="AL192" t="str">
        <f t="shared" ca="1" si="83"/>
        <v/>
      </c>
      <c r="AM192" t="str">
        <f t="shared" ca="1" si="84"/>
        <v/>
      </c>
      <c r="AN192" t="str">
        <f t="shared" ca="1" si="85"/>
        <v/>
      </c>
      <c r="AO192" t="str">
        <f t="shared" ca="1" si="86"/>
        <v/>
      </c>
      <c r="AP192" t="str">
        <f t="shared" ca="1" si="87"/>
        <v/>
      </c>
      <c r="AQ192" t="str">
        <f t="shared" ca="1" si="88"/>
        <v/>
      </c>
      <c r="AR192" t="str">
        <f t="shared" ca="1" si="89"/>
        <v/>
      </c>
      <c r="AS192" t="str">
        <f t="shared" ca="1" si="90"/>
        <v/>
      </c>
      <c r="AT192" t="str">
        <f t="shared" ca="1" si="91"/>
        <v/>
      </c>
    </row>
    <row r="193" spans="1:46" x14ac:dyDescent="0.3">
      <c r="A193" s="2">
        <v>191</v>
      </c>
      <c r="B193" s="19" t="str">
        <f t="shared" si="92"/>
        <v/>
      </c>
      <c r="C193" s="20" t="str">
        <f>IF(Protokoll!C193="","",Protokoll!C193)</f>
        <v/>
      </c>
      <c r="D193" s="20" t="str">
        <f>IF(Protokoll!D193="","",Protokoll!D193)</f>
        <v/>
      </c>
      <c r="E193" s="20" t="str">
        <f>IF(Protokoll!E193="","",Protokoll!E193)</f>
        <v/>
      </c>
      <c r="F193" s="20" t="str">
        <f>IF(Protokoll!F193="","",Protokoll!F193)</f>
        <v/>
      </c>
      <c r="G193" s="82" t="str">
        <f>IF(Protokoll!G193="","",Protokoll!G193)</f>
        <v/>
      </c>
      <c r="H193" s="20" t="str">
        <f>IF(Protokoll!H193="","",Protokoll!H193)</f>
        <v/>
      </c>
      <c r="I193" s="20" t="str">
        <f>IF(Protokoll!I193="","",Protokoll!I193)</f>
        <v/>
      </c>
      <c r="J193" s="83" t="str">
        <f>IF(Protokoll!J193="","",Protokoll!J193)</f>
        <v/>
      </c>
      <c r="K193" s="20" t="str">
        <f>IF(Protokoll!K193="","",Protokoll!K193)</f>
        <v/>
      </c>
      <c r="L193" s="20" t="str">
        <f>IF(Protokoll!L193="","",Protokoll!L193)</f>
        <v/>
      </c>
      <c r="M193" s="84" t="str">
        <f>IF(Protokoll!M193="","",Protokoll!M193)</f>
        <v/>
      </c>
      <c r="N193" s="20" t="str">
        <f ca="1">IF(Protokoll!N193="","",VLOOKUP(Protokoll!N193,(INDIRECT(CONCATENATE($B193,"!Q2:S22"))),3,1))</f>
        <v/>
      </c>
      <c r="O193" s="20" t="str">
        <f ca="1">IF(Protokoll!O193="","",VLOOKUP(Protokoll!O193,(INDIRECT(CONCATENATE($B193,"!G2:O22"))),9,1))</f>
        <v/>
      </c>
      <c r="P193" s="20" t="str">
        <f ca="1">IF(Protokoll!P193="","",VLOOKUP(Protokoll!P193,(INDIRECT(CONCATENATE($B193,"!H2:O22"))),8,1))</f>
        <v/>
      </c>
      <c r="Q193" s="20" t="str">
        <f ca="1">IF(Protokoll!Q193="","",VLOOKUP(Protokoll!Q193,(INDIRECT(CONCATENATE($B193,"!I2:O22"))),7,1))</f>
        <v/>
      </c>
      <c r="R193" s="20" t="str">
        <f ca="1">IF(Protokoll!R193="","",VLOOKUP(Protokoll!R193,(INDIRECT(CONCATENATE($B193,"!J2:O22"))),6,1))</f>
        <v/>
      </c>
      <c r="S193" s="20" t="str">
        <f ca="1">IF(Protokoll!S193="","",VLOOKUP(Protokoll!S193,(INDIRECT(CONCATENATE($B193,"!K2:O22"))),5,1))</f>
        <v/>
      </c>
      <c r="T193" s="20" t="str">
        <f ca="1">IF(Protokoll!T193="","",VLOOKUP(Protokoll!T193,(INDIRECT(CONCATENATE($B193,"!R2:S22"))),2,1))</f>
        <v/>
      </c>
      <c r="U193" s="20" t="str">
        <f ca="1">IF(Protokoll!U193="","",VLOOKUP(Protokoll!U193,(INDIRECT(CONCATENATE($B193,"!M2:O22"))),3,1))</f>
        <v/>
      </c>
      <c r="V193" s="20" t="str">
        <f ca="1">IF(Protokoll!V193="","",VLOOKUP(Protokoll!V193,(INDIRECT(CONCATENATE($B193,"!N2:O22"))),2,1))</f>
        <v/>
      </c>
      <c r="W193" s="83" t="str">
        <f>IF(Protokoll!W193="","",Protokoll!W193)</f>
        <v/>
      </c>
      <c r="X193" s="85" t="str">
        <f t="shared" ca="1" si="73"/>
        <v/>
      </c>
      <c r="AB193" t="str">
        <f t="shared" ca="1" si="74"/>
        <v/>
      </c>
      <c r="AC193" t="str">
        <f t="shared" ca="1" si="75"/>
        <v/>
      </c>
      <c r="AD193" t="str">
        <f t="shared" ca="1" si="76"/>
        <v/>
      </c>
      <c r="AE193" t="str">
        <f t="shared" ca="1" si="77"/>
        <v/>
      </c>
      <c r="AF193" t="str">
        <f t="shared" ca="1" si="78"/>
        <v/>
      </c>
      <c r="AG193" t="str">
        <f t="shared" ca="1" si="79"/>
        <v/>
      </c>
      <c r="AH193" t="str">
        <f t="shared" ca="1" si="80"/>
        <v/>
      </c>
      <c r="AI193" t="str">
        <f t="shared" ca="1" si="81"/>
        <v/>
      </c>
      <c r="AJ193" t="str">
        <f t="shared" ca="1" si="82"/>
        <v/>
      </c>
      <c r="AL193" t="str">
        <f t="shared" ca="1" si="83"/>
        <v/>
      </c>
      <c r="AM193" t="str">
        <f t="shared" ca="1" si="84"/>
        <v/>
      </c>
      <c r="AN193" t="str">
        <f t="shared" ca="1" si="85"/>
        <v/>
      </c>
      <c r="AO193" t="str">
        <f t="shared" ca="1" si="86"/>
        <v/>
      </c>
      <c r="AP193" t="str">
        <f t="shared" ca="1" si="87"/>
        <v/>
      </c>
      <c r="AQ193" t="str">
        <f t="shared" ca="1" si="88"/>
        <v/>
      </c>
      <c r="AR193" t="str">
        <f t="shared" ca="1" si="89"/>
        <v/>
      </c>
      <c r="AS193" t="str">
        <f t="shared" ca="1" si="90"/>
        <v/>
      </c>
      <c r="AT193" t="str">
        <f t="shared" ca="1" si="91"/>
        <v/>
      </c>
    </row>
    <row r="194" spans="1:46" x14ac:dyDescent="0.3">
      <c r="A194" s="15">
        <v>192</v>
      </c>
      <c r="B194" s="16" t="str">
        <f t="shared" si="92"/>
        <v/>
      </c>
      <c r="C194" s="18" t="str">
        <f>IF(Protokoll!C194="","",Protokoll!C194)</f>
        <v/>
      </c>
      <c r="D194" s="18" t="str">
        <f>IF(Protokoll!D194="","",Protokoll!D194)</f>
        <v/>
      </c>
      <c r="E194" s="18" t="str">
        <f>IF(Protokoll!E194="","",Protokoll!E194)</f>
        <v/>
      </c>
      <c r="F194" s="18" t="str">
        <f>IF(Protokoll!F194="","",Protokoll!F194)</f>
        <v/>
      </c>
      <c r="G194" s="86" t="str">
        <f>IF(Protokoll!G194="","",Protokoll!G194)</f>
        <v/>
      </c>
      <c r="H194" s="18" t="str">
        <f>IF(Protokoll!H194="","",Protokoll!H194)</f>
        <v/>
      </c>
      <c r="I194" s="18" t="str">
        <f>IF(Protokoll!I194="","",Protokoll!I194)</f>
        <v/>
      </c>
      <c r="J194" s="79" t="str">
        <f>IF(Protokoll!J194="","",Protokoll!J194)</f>
        <v/>
      </c>
      <c r="K194" s="18" t="str">
        <f>IF(Protokoll!K194="","",Protokoll!K194)</f>
        <v/>
      </c>
      <c r="L194" s="18" t="str">
        <f>IF(Protokoll!L194="","",Protokoll!L194)</f>
        <v/>
      </c>
      <c r="M194" s="80" t="str">
        <f>IF(Protokoll!M194="","",Protokoll!M194)</f>
        <v/>
      </c>
      <c r="N194" s="18" t="str">
        <f ca="1">IF(Protokoll!N194="","",VLOOKUP(Protokoll!N194,(INDIRECT(CONCATENATE($B194,"!Q2:S22"))),3,1))</f>
        <v/>
      </c>
      <c r="O194" s="18" t="str">
        <f ca="1">IF(Protokoll!O194="","",VLOOKUP(Protokoll!O194,(INDIRECT(CONCATENATE($B194,"!G2:O22"))),9,1))</f>
        <v/>
      </c>
      <c r="P194" s="18" t="str">
        <f ca="1">IF(Protokoll!P194="","",VLOOKUP(Protokoll!P194,(INDIRECT(CONCATENATE($B194,"!H2:O22"))),8,1))</f>
        <v/>
      </c>
      <c r="Q194" s="18" t="str">
        <f ca="1">IF(Protokoll!Q194="","",VLOOKUP(Protokoll!Q194,(INDIRECT(CONCATENATE($B194,"!I2:O22"))),7,1))</f>
        <v/>
      </c>
      <c r="R194" s="18" t="str">
        <f ca="1">IF(Protokoll!R194="","",VLOOKUP(Protokoll!R194,(INDIRECT(CONCATENATE($B194,"!J2:O22"))),6,1))</f>
        <v/>
      </c>
      <c r="S194" s="18" t="str">
        <f ca="1">IF(Protokoll!S194="","",VLOOKUP(Protokoll!S194,(INDIRECT(CONCATENATE($B194,"!K2:O22"))),5,1))</f>
        <v/>
      </c>
      <c r="T194" s="18" t="str">
        <f ca="1">IF(Protokoll!T194="","",VLOOKUP(Protokoll!T194,(INDIRECT(CONCATENATE($B194,"!R2:S22"))),2,1))</f>
        <v/>
      </c>
      <c r="U194" s="18" t="str">
        <f ca="1">IF(Protokoll!U194="","",VLOOKUP(Protokoll!U194,(INDIRECT(CONCATENATE($B194,"!M2:O22"))),3,1))</f>
        <v/>
      </c>
      <c r="V194" s="18" t="str">
        <f ca="1">IF(Protokoll!V194="","",VLOOKUP(Protokoll!V194,(INDIRECT(CONCATENATE($B194,"!N2:O22"))),2,1))</f>
        <v/>
      </c>
      <c r="W194" s="79" t="str">
        <f>IF(Protokoll!W194="","",Protokoll!W194)</f>
        <v/>
      </c>
      <c r="X194" s="81" t="str">
        <f t="shared" ca="1" si="73"/>
        <v/>
      </c>
      <c r="AB194" t="str">
        <f t="shared" ca="1" si="74"/>
        <v/>
      </c>
      <c r="AC194" t="str">
        <f t="shared" ca="1" si="75"/>
        <v/>
      </c>
      <c r="AD194" t="str">
        <f t="shared" ca="1" si="76"/>
        <v/>
      </c>
      <c r="AE194" t="str">
        <f t="shared" ca="1" si="77"/>
        <v/>
      </c>
      <c r="AF194" t="str">
        <f t="shared" ca="1" si="78"/>
        <v/>
      </c>
      <c r="AG194" t="str">
        <f t="shared" ca="1" si="79"/>
        <v/>
      </c>
      <c r="AH194" t="str">
        <f t="shared" ca="1" si="80"/>
        <v/>
      </c>
      <c r="AI194" t="str">
        <f t="shared" ca="1" si="81"/>
        <v/>
      </c>
      <c r="AJ194" t="str">
        <f t="shared" ca="1" si="82"/>
        <v/>
      </c>
      <c r="AL194" t="str">
        <f t="shared" ca="1" si="83"/>
        <v/>
      </c>
      <c r="AM194" t="str">
        <f t="shared" ca="1" si="84"/>
        <v/>
      </c>
      <c r="AN194" t="str">
        <f t="shared" ca="1" si="85"/>
        <v/>
      </c>
      <c r="AO194" t="str">
        <f t="shared" ca="1" si="86"/>
        <v/>
      </c>
      <c r="AP194" t="str">
        <f t="shared" ca="1" si="87"/>
        <v/>
      </c>
      <c r="AQ194" t="str">
        <f t="shared" ca="1" si="88"/>
        <v/>
      </c>
      <c r="AR194" t="str">
        <f t="shared" ca="1" si="89"/>
        <v/>
      </c>
      <c r="AS194" t="str">
        <f t="shared" ca="1" si="90"/>
        <v/>
      </c>
      <c r="AT194" t="str">
        <f t="shared" ca="1" si="91"/>
        <v/>
      </c>
    </row>
    <row r="195" spans="1:46" x14ac:dyDescent="0.3">
      <c r="A195" s="2">
        <v>193</v>
      </c>
      <c r="B195" s="19" t="str">
        <f t="shared" si="92"/>
        <v/>
      </c>
      <c r="C195" s="20" t="str">
        <f>IF(Protokoll!C195="","",Protokoll!C195)</f>
        <v/>
      </c>
      <c r="D195" s="20" t="str">
        <f>IF(Protokoll!D195="","",Protokoll!D195)</f>
        <v/>
      </c>
      <c r="E195" s="20" t="str">
        <f>IF(Protokoll!E195="","",Protokoll!E195)</f>
        <v/>
      </c>
      <c r="F195" s="20" t="str">
        <f>IF(Protokoll!F195="","",Protokoll!F195)</f>
        <v/>
      </c>
      <c r="G195" s="82" t="str">
        <f>IF(Protokoll!G195="","",Protokoll!G195)</f>
        <v/>
      </c>
      <c r="H195" s="20" t="str">
        <f>IF(Protokoll!H195="","",Protokoll!H195)</f>
        <v/>
      </c>
      <c r="I195" s="20" t="str">
        <f>IF(Protokoll!I195="","",Protokoll!I195)</f>
        <v/>
      </c>
      <c r="J195" s="83" t="str">
        <f>IF(Protokoll!J195="","",Protokoll!J195)</f>
        <v/>
      </c>
      <c r="K195" s="20" t="str">
        <f>IF(Protokoll!K195="","",Protokoll!K195)</f>
        <v/>
      </c>
      <c r="L195" s="20" t="str">
        <f>IF(Protokoll!L195="","",Protokoll!L195)</f>
        <v/>
      </c>
      <c r="M195" s="84" t="str">
        <f>IF(Protokoll!M195="","",Protokoll!M195)</f>
        <v/>
      </c>
      <c r="N195" s="20" t="str">
        <f ca="1">IF(Protokoll!N195="","",VLOOKUP(Protokoll!N195,(INDIRECT(CONCATENATE($B195,"!Q2:S22"))),3,1))</f>
        <v/>
      </c>
      <c r="O195" s="20" t="str">
        <f ca="1">IF(Protokoll!O195="","",VLOOKUP(Protokoll!O195,(INDIRECT(CONCATENATE($B195,"!G2:O22"))),9,1))</f>
        <v/>
      </c>
      <c r="P195" s="20" t="str">
        <f ca="1">IF(Protokoll!P195="","",VLOOKUP(Protokoll!P195,(INDIRECT(CONCATENATE($B195,"!H2:O22"))),8,1))</f>
        <v/>
      </c>
      <c r="Q195" s="20" t="str">
        <f ca="1">IF(Protokoll!Q195="","",VLOOKUP(Protokoll!Q195,(INDIRECT(CONCATENATE($B195,"!I2:O22"))),7,1))</f>
        <v/>
      </c>
      <c r="R195" s="20" t="str">
        <f ca="1">IF(Protokoll!R195="","",VLOOKUP(Protokoll!R195,(INDIRECT(CONCATENATE($B195,"!J2:O22"))),6,1))</f>
        <v/>
      </c>
      <c r="S195" s="20" t="str">
        <f ca="1">IF(Protokoll!S195="","",VLOOKUP(Protokoll!S195,(INDIRECT(CONCATENATE($B195,"!K2:O22"))),5,1))</f>
        <v/>
      </c>
      <c r="T195" s="20" t="str">
        <f ca="1">IF(Protokoll!T195="","",VLOOKUP(Protokoll!T195,(INDIRECT(CONCATENATE($B195,"!R2:S22"))),2,1))</f>
        <v/>
      </c>
      <c r="U195" s="20" t="str">
        <f ca="1">IF(Protokoll!U195="","",VLOOKUP(Protokoll!U195,(INDIRECT(CONCATENATE($B195,"!M2:O22"))),3,1))</f>
        <v/>
      </c>
      <c r="V195" s="20" t="str">
        <f ca="1">IF(Protokoll!V195="","",VLOOKUP(Protokoll!V195,(INDIRECT(CONCATENATE($B195,"!N2:O22"))),2,1))</f>
        <v/>
      </c>
      <c r="W195" s="83" t="str">
        <f>IF(Protokoll!W195="","",Protokoll!W195)</f>
        <v/>
      </c>
      <c r="X195" s="85" t="str">
        <f t="shared" ca="1" si="73"/>
        <v/>
      </c>
      <c r="AB195" t="str">
        <f t="shared" ca="1" si="74"/>
        <v/>
      </c>
      <c r="AC195" t="str">
        <f t="shared" ca="1" si="75"/>
        <v/>
      </c>
      <c r="AD195" t="str">
        <f t="shared" ca="1" si="76"/>
        <v/>
      </c>
      <c r="AE195" t="str">
        <f t="shared" ca="1" si="77"/>
        <v/>
      </c>
      <c r="AF195" t="str">
        <f t="shared" ca="1" si="78"/>
        <v/>
      </c>
      <c r="AG195" t="str">
        <f t="shared" ca="1" si="79"/>
        <v/>
      </c>
      <c r="AH195" t="str">
        <f t="shared" ca="1" si="80"/>
        <v/>
      </c>
      <c r="AI195" t="str">
        <f t="shared" ca="1" si="81"/>
        <v/>
      </c>
      <c r="AJ195" t="str">
        <f t="shared" ca="1" si="82"/>
        <v/>
      </c>
      <c r="AL195" t="str">
        <f t="shared" ca="1" si="83"/>
        <v/>
      </c>
      <c r="AM195" t="str">
        <f t="shared" ca="1" si="84"/>
        <v/>
      </c>
      <c r="AN195" t="str">
        <f t="shared" ca="1" si="85"/>
        <v/>
      </c>
      <c r="AO195" t="str">
        <f t="shared" ca="1" si="86"/>
        <v/>
      </c>
      <c r="AP195" t="str">
        <f t="shared" ca="1" si="87"/>
        <v/>
      </c>
      <c r="AQ195" t="str">
        <f t="shared" ca="1" si="88"/>
        <v/>
      </c>
      <c r="AR195" t="str">
        <f t="shared" ca="1" si="89"/>
        <v/>
      </c>
      <c r="AS195" t="str">
        <f t="shared" ca="1" si="90"/>
        <v/>
      </c>
      <c r="AT195" t="str">
        <f t="shared" ca="1" si="91"/>
        <v/>
      </c>
    </row>
    <row r="196" spans="1:46" x14ac:dyDescent="0.3">
      <c r="A196" s="15">
        <v>194</v>
      </c>
      <c r="B196" s="16" t="str">
        <f t="shared" si="92"/>
        <v/>
      </c>
      <c r="C196" s="18" t="str">
        <f>IF(Protokoll!C196="","",Protokoll!C196)</f>
        <v/>
      </c>
      <c r="D196" s="18" t="str">
        <f>IF(Protokoll!D196="","",Protokoll!D196)</f>
        <v/>
      </c>
      <c r="E196" s="18" t="str">
        <f>IF(Protokoll!E196="","",Protokoll!E196)</f>
        <v/>
      </c>
      <c r="F196" s="18" t="str">
        <f>IF(Protokoll!F196="","",Protokoll!F196)</f>
        <v/>
      </c>
      <c r="G196" s="86" t="str">
        <f>IF(Protokoll!G196="","",Protokoll!G196)</f>
        <v/>
      </c>
      <c r="H196" s="18" t="str">
        <f>IF(Protokoll!H196="","",Protokoll!H196)</f>
        <v/>
      </c>
      <c r="I196" s="18" t="str">
        <f>IF(Protokoll!I196="","",Protokoll!I196)</f>
        <v/>
      </c>
      <c r="J196" s="79" t="str">
        <f>IF(Protokoll!J196="","",Protokoll!J196)</f>
        <v/>
      </c>
      <c r="K196" s="18" t="str">
        <f>IF(Protokoll!K196="","",Protokoll!K196)</f>
        <v/>
      </c>
      <c r="L196" s="18" t="str">
        <f>IF(Protokoll!L196="","",Protokoll!L196)</f>
        <v/>
      </c>
      <c r="M196" s="80" t="str">
        <f>IF(Protokoll!M196="","",Protokoll!M196)</f>
        <v/>
      </c>
      <c r="N196" s="18" t="str">
        <f ca="1">IF(Protokoll!N196="","",VLOOKUP(Protokoll!N196,(INDIRECT(CONCATENATE($B196,"!Q2:S22"))),3,1))</f>
        <v/>
      </c>
      <c r="O196" s="18" t="str">
        <f ca="1">IF(Protokoll!O196="","",VLOOKUP(Protokoll!O196,(INDIRECT(CONCATENATE($B196,"!G2:O22"))),9,1))</f>
        <v/>
      </c>
      <c r="P196" s="18" t="str">
        <f ca="1">IF(Protokoll!P196="","",VLOOKUP(Protokoll!P196,(INDIRECT(CONCATENATE($B196,"!H2:O22"))),8,1))</f>
        <v/>
      </c>
      <c r="Q196" s="18" t="str">
        <f ca="1">IF(Protokoll!Q196="","",VLOOKUP(Protokoll!Q196,(INDIRECT(CONCATENATE($B196,"!I2:O22"))),7,1))</f>
        <v/>
      </c>
      <c r="R196" s="18" t="str">
        <f ca="1">IF(Protokoll!R196="","",VLOOKUP(Protokoll!R196,(INDIRECT(CONCATENATE($B196,"!J2:O22"))),6,1))</f>
        <v/>
      </c>
      <c r="S196" s="18" t="str">
        <f ca="1">IF(Protokoll!S196="","",VLOOKUP(Protokoll!S196,(INDIRECT(CONCATENATE($B196,"!K2:O22"))),5,1))</f>
        <v/>
      </c>
      <c r="T196" s="18" t="str">
        <f ca="1">IF(Protokoll!T196="","",VLOOKUP(Protokoll!T196,(INDIRECT(CONCATENATE($B196,"!R2:S22"))),2,1))</f>
        <v/>
      </c>
      <c r="U196" s="18" t="str">
        <f ca="1">IF(Protokoll!U196="","",VLOOKUP(Protokoll!U196,(INDIRECT(CONCATENATE($B196,"!M2:O22"))),3,1))</f>
        <v/>
      </c>
      <c r="V196" s="18" t="str">
        <f ca="1">IF(Protokoll!V196="","",VLOOKUP(Protokoll!V196,(INDIRECT(CONCATENATE($B196,"!N2:O22"))),2,1))</f>
        <v/>
      </c>
      <c r="W196" s="79" t="str">
        <f>IF(Protokoll!W196="","",Protokoll!W196)</f>
        <v/>
      </c>
      <c r="X196" s="81" t="str">
        <f t="shared" ca="1" si="73"/>
        <v/>
      </c>
      <c r="AB196" t="str">
        <f t="shared" ca="1" si="74"/>
        <v/>
      </c>
      <c r="AC196" t="str">
        <f t="shared" ca="1" si="75"/>
        <v/>
      </c>
      <c r="AD196" t="str">
        <f t="shared" ca="1" si="76"/>
        <v/>
      </c>
      <c r="AE196" t="str">
        <f t="shared" ca="1" si="77"/>
        <v/>
      </c>
      <c r="AF196" t="str">
        <f t="shared" ca="1" si="78"/>
        <v/>
      </c>
      <c r="AG196" t="str">
        <f t="shared" ca="1" si="79"/>
        <v/>
      </c>
      <c r="AH196" t="str">
        <f t="shared" ca="1" si="80"/>
        <v/>
      </c>
      <c r="AI196" t="str">
        <f t="shared" ca="1" si="81"/>
        <v/>
      </c>
      <c r="AJ196" t="str">
        <f t="shared" ca="1" si="82"/>
        <v/>
      </c>
      <c r="AL196" t="str">
        <f t="shared" ca="1" si="83"/>
        <v/>
      </c>
      <c r="AM196" t="str">
        <f t="shared" ca="1" si="84"/>
        <v/>
      </c>
      <c r="AN196" t="str">
        <f t="shared" ca="1" si="85"/>
        <v/>
      </c>
      <c r="AO196" t="str">
        <f t="shared" ca="1" si="86"/>
        <v/>
      </c>
      <c r="AP196" t="str">
        <f t="shared" ca="1" si="87"/>
        <v/>
      </c>
      <c r="AQ196" t="str">
        <f t="shared" ca="1" si="88"/>
        <v/>
      </c>
      <c r="AR196" t="str">
        <f t="shared" ca="1" si="89"/>
        <v/>
      </c>
      <c r="AS196" t="str">
        <f t="shared" ca="1" si="90"/>
        <v/>
      </c>
      <c r="AT196" t="str">
        <f t="shared" ca="1" si="91"/>
        <v/>
      </c>
    </row>
    <row r="197" spans="1:46" x14ac:dyDescent="0.3">
      <c r="A197" s="2">
        <v>195</v>
      </c>
      <c r="B197" s="19" t="str">
        <f t="shared" si="92"/>
        <v/>
      </c>
      <c r="C197" s="20" t="str">
        <f>IF(Protokoll!C197="","",Protokoll!C197)</f>
        <v/>
      </c>
      <c r="D197" s="20" t="str">
        <f>IF(Protokoll!D197="","",Protokoll!D197)</f>
        <v/>
      </c>
      <c r="E197" s="20" t="str">
        <f>IF(Protokoll!E197="","",Protokoll!E197)</f>
        <v/>
      </c>
      <c r="F197" s="20" t="str">
        <f>IF(Protokoll!F197="","",Protokoll!F197)</f>
        <v/>
      </c>
      <c r="G197" s="82" t="str">
        <f>IF(Protokoll!G197="","",Protokoll!G197)</f>
        <v/>
      </c>
      <c r="H197" s="20" t="str">
        <f>IF(Protokoll!H197="","",Protokoll!H197)</f>
        <v/>
      </c>
      <c r="I197" s="20" t="str">
        <f>IF(Protokoll!I197="","",Protokoll!I197)</f>
        <v/>
      </c>
      <c r="J197" s="83" t="str">
        <f>IF(Protokoll!J197="","",Protokoll!J197)</f>
        <v/>
      </c>
      <c r="K197" s="20" t="str">
        <f>IF(Protokoll!K197="","",Protokoll!K197)</f>
        <v/>
      </c>
      <c r="L197" s="20" t="str">
        <f>IF(Protokoll!L197="","",Protokoll!L197)</f>
        <v/>
      </c>
      <c r="M197" s="84" t="str">
        <f>IF(Protokoll!M197="","",Protokoll!M197)</f>
        <v/>
      </c>
      <c r="N197" s="20" t="str">
        <f ca="1">IF(Protokoll!N197="","",VLOOKUP(Protokoll!N197,(INDIRECT(CONCATENATE($B197,"!Q2:S22"))),3,1))</f>
        <v/>
      </c>
      <c r="O197" s="20" t="str">
        <f ca="1">IF(Protokoll!O197="","",VLOOKUP(Protokoll!O197,(INDIRECT(CONCATENATE($B197,"!G2:O22"))),9,1))</f>
        <v/>
      </c>
      <c r="P197" s="20" t="str">
        <f ca="1">IF(Protokoll!P197="","",VLOOKUP(Protokoll!P197,(INDIRECT(CONCATENATE($B197,"!H2:O22"))),8,1))</f>
        <v/>
      </c>
      <c r="Q197" s="20" t="str">
        <f ca="1">IF(Protokoll!Q197="","",VLOOKUP(Protokoll!Q197,(INDIRECT(CONCATENATE($B197,"!I2:O22"))),7,1))</f>
        <v/>
      </c>
      <c r="R197" s="20" t="str">
        <f ca="1">IF(Protokoll!R197="","",VLOOKUP(Protokoll!R197,(INDIRECT(CONCATENATE($B197,"!J2:O22"))),6,1))</f>
        <v/>
      </c>
      <c r="S197" s="20" t="str">
        <f ca="1">IF(Protokoll!S197="","",VLOOKUP(Protokoll!S197,(INDIRECT(CONCATENATE($B197,"!K2:O22"))),5,1))</f>
        <v/>
      </c>
      <c r="T197" s="20" t="str">
        <f ca="1">IF(Protokoll!T197="","",VLOOKUP(Protokoll!T197,(INDIRECT(CONCATENATE($B197,"!R2:S22"))),2,1))</f>
        <v/>
      </c>
      <c r="U197" s="20" t="str">
        <f ca="1">IF(Protokoll!U197="","",VLOOKUP(Protokoll!U197,(INDIRECT(CONCATENATE($B197,"!M2:O22"))),3,1))</f>
        <v/>
      </c>
      <c r="V197" s="20" t="str">
        <f ca="1">IF(Protokoll!V197="","",VLOOKUP(Protokoll!V197,(INDIRECT(CONCATENATE($B197,"!N2:O22"))),2,1))</f>
        <v/>
      </c>
      <c r="W197" s="83" t="str">
        <f>IF(Protokoll!W197="","",Protokoll!W197)</f>
        <v/>
      </c>
      <c r="X197" s="85" t="str">
        <f t="shared" ca="1" si="73"/>
        <v/>
      </c>
      <c r="AB197" t="str">
        <f t="shared" ca="1" si="74"/>
        <v/>
      </c>
      <c r="AC197" t="str">
        <f t="shared" ca="1" si="75"/>
        <v/>
      </c>
      <c r="AD197" t="str">
        <f t="shared" ca="1" si="76"/>
        <v/>
      </c>
      <c r="AE197" t="str">
        <f t="shared" ca="1" si="77"/>
        <v/>
      </c>
      <c r="AF197" t="str">
        <f t="shared" ca="1" si="78"/>
        <v/>
      </c>
      <c r="AG197" t="str">
        <f t="shared" ca="1" si="79"/>
        <v/>
      </c>
      <c r="AH197" t="str">
        <f t="shared" ca="1" si="80"/>
        <v/>
      </c>
      <c r="AI197" t="str">
        <f t="shared" ca="1" si="81"/>
        <v/>
      </c>
      <c r="AJ197" t="str">
        <f t="shared" ca="1" si="82"/>
        <v/>
      </c>
      <c r="AL197" t="str">
        <f t="shared" ca="1" si="83"/>
        <v/>
      </c>
      <c r="AM197" t="str">
        <f t="shared" ca="1" si="84"/>
        <v/>
      </c>
      <c r="AN197" t="str">
        <f t="shared" ca="1" si="85"/>
        <v/>
      </c>
      <c r="AO197" t="str">
        <f t="shared" ca="1" si="86"/>
        <v/>
      </c>
      <c r="AP197" t="str">
        <f t="shared" ca="1" si="87"/>
        <v/>
      </c>
      <c r="AQ197" t="str">
        <f t="shared" ca="1" si="88"/>
        <v/>
      </c>
      <c r="AR197" t="str">
        <f t="shared" ca="1" si="89"/>
        <v/>
      </c>
      <c r="AS197" t="str">
        <f t="shared" ca="1" si="90"/>
        <v/>
      </c>
      <c r="AT197" t="str">
        <f t="shared" ca="1" si="91"/>
        <v/>
      </c>
    </row>
    <row r="198" spans="1:46" x14ac:dyDescent="0.3">
      <c r="A198" s="15">
        <v>196</v>
      </c>
      <c r="B198" s="16" t="str">
        <f t="shared" si="92"/>
        <v/>
      </c>
      <c r="C198" s="18" t="str">
        <f>IF(Protokoll!C198="","",Protokoll!C198)</f>
        <v/>
      </c>
      <c r="D198" s="18" t="str">
        <f>IF(Protokoll!D198="","",Protokoll!D198)</f>
        <v/>
      </c>
      <c r="E198" s="18" t="str">
        <f>IF(Protokoll!E198="","",Protokoll!E198)</f>
        <v/>
      </c>
      <c r="F198" s="18" t="str">
        <f>IF(Protokoll!F198="","",Protokoll!F198)</f>
        <v/>
      </c>
      <c r="G198" s="86" t="str">
        <f>IF(Protokoll!G198="","",Protokoll!G198)</f>
        <v/>
      </c>
      <c r="H198" s="18" t="str">
        <f>IF(Protokoll!H198="","",Protokoll!H198)</f>
        <v/>
      </c>
      <c r="I198" s="18" t="str">
        <f>IF(Protokoll!I198="","",Protokoll!I198)</f>
        <v/>
      </c>
      <c r="J198" s="79" t="str">
        <f>IF(Protokoll!J198="","",Protokoll!J198)</f>
        <v/>
      </c>
      <c r="K198" s="18" t="str">
        <f>IF(Protokoll!K198="","",Protokoll!K198)</f>
        <v/>
      </c>
      <c r="L198" s="18" t="str">
        <f>IF(Protokoll!L198="","",Protokoll!L198)</f>
        <v/>
      </c>
      <c r="M198" s="80" t="str">
        <f>IF(Protokoll!M198="","",Protokoll!M198)</f>
        <v/>
      </c>
      <c r="N198" s="18" t="str">
        <f ca="1">IF(Protokoll!N198="","",VLOOKUP(Protokoll!N198,(INDIRECT(CONCATENATE($B198,"!Q2:S22"))),3,1))</f>
        <v/>
      </c>
      <c r="O198" s="18" t="str">
        <f ca="1">IF(Protokoll!O198="","",VLOOKUP(Protokoll!O198,(INDIRECT(CONCATENATE($B198,"!G2:O22"))),9,1))</f>
        <v/>
      </c>
      <c r="P198" s="18" t="str">
        <f ca="1">IF(Protokoll!P198="","",VLOOKUP(Protokoll!P198,(INDIRECT(CONCATENATE($B198,"!H2:O22"))),8,1))</f>
        <v/>
      </c>
      <c r="Q198" s="18" t="str">
        <f ca="1">IF(Protokoll!Q198="","",VLOOKUP(Protokoll!Q198,(INDIRECT(CONCATENATE($B198,"!I2:O22"))),7,1))</f>
        <v/>
      </c>
      <c r="R198" s="18" t="str">
        <f ca="1">IF(Protokoll!R198="","",VLOOKUP(Protokoll!R198,(INDIRECT(CONCATENATE($B198,"!J2:O22"))),6,1))</f>
        <v/>
      </c>
      <c r="S198" s="18" t="str">
        <f ca="1">IF(Protokoll!S198="","",VLOOKUP(Protokoll!S198,(INDIRECT(CONCATENATE($B198,"!K2:O22"))),5,1))</f>
        <v/>
      </c>
      <c r="T198" s="18" t="str">
        <f ca="1">IF(Protokoll!T198="","",VLOOKUP(Protokoll!T198,(INDIRECT(CONCATENATE($B198,"!R2:S22"))),2,1))</f>
        <v/>
      </c>
      <c r="U198" s="18" t="str">
        <f ca="1">IF(Protokoll!U198="","",VLOOKUP(Protokoll!U198,(INDIRECT(CONCATENATE($B198,"!M2:O22"))),3,1))</f>
        <v/>
      </c>
      <c r="V198" s="18" t="str">
        <f ca="1">IF(Protokoll!V198="","",VLOOKUP(Protokoll!V198,(INDIRECT(CONCATENATE($B198,"!N2:O22"))),2,1))</f>
        <v/>
      </c>
      <c r="W198" s="79" t="str">
        <f>IF(Protokoll!W198="","",Protokoll!W198)</f>
        <v/>
      </c>
      <c r="X198" s="81" t="str">
        <f t="shared" ref="X198:X261" ca="1" si="93">IF((COUNT(N198:V198))=0,"",(SUM(AB198:AJ198)/8))</f>
        <v/>
      </c>
      <c r="AB198" t="str">
        <f t="shared" ca="1" si="74"/>
        <v/>
      </c>
      <c r="AC198" t="str">
        <f t="shared" ca="1" si="75"/>
        <v/>
      </c>
      <c r="AD198" t="str">
        <f t="shared" ca="1" si="76"/>
        <v/>
      </c>
      <c r="AE198" t="str">
        <f t="shared" ca="1" si="77"/>
        <v/>
      </c>
      <c r="AF198" t="str">
        <f t="shared" ca="1" si="78"/>
        <v/>
      </c>
      <c r="AG198" t="str">
        <f t="shared" ca="1" si="79"/>
        <v/>
      </c>
      <c r="AH198" t="str">
        <f t="shared" ca="1" si="80"/>
        <v/>
      </c>
      <c r="AI198" t="str">
        <f t="shared" ca="1" si="81"/>
        <v/>
      </c>
      <c r="AJ198" t="str">
        <f t="shared" ca="1" si="82"/>
        <v/>
      </c>
      <c r="AL198" t="str">
        <f t="shared" ca="1" si="83"/>
        <v/>
      </c>
      <c r="AM198" t="str">
        <f t="shared" ca="1" si="84"/>
        <v/>
      </c>
      <c r="AN198" t="str">
        <f t="shared" ca="1" si="85"/>
        <v/>
      </c>
      <c r="AO198" t="str">
        <f t="shared" ca="1" si="86"/>
        <v/>
      </c>
      <c r="AP198" t="str">
        <f t="shared" ca="1" si="87"/>
        <v/>
      </c>
      <c r="AQ198" t="str">
        <f t="shared" ca="1" si="88"/>
        <v/>
      </c>
      <c r="AR198" t="str">
        <f t="shared" ca="1" si="89"/>
        <v/>
      </c>
      <c r="AS198" t="str">
        <f t="shared" ca="1" si="90"/>
        <v/>
      </c>
      <c r="AT198" t="str">
        <f t="shared" ca="1" si="91"/>
        <v/>
      </c>
    </row>
    <row r="199" spans="1:46" x14ac:dyDescent="0.3">
      <c r="A199" s="2">
        <v>197</v>
      </c>
      <c r="B199" s="19" t="str">
        <f t="shared" si="92"/>
        <v/>
      </c>
      <c r="C199" s="20" t="str">
        <f>IF(Protokoll!C199="","",Protokoll!C199)</f>
        <v/>
      </c>
      <c r="D199" s="20" t="str">
        <f>IF(Protokoll!D199="","",Protokoll!D199)</f>
        <v/>
      </c>
      <c r="E199" s="20" t="str">
        <f>IF(Protokoll!E199="","",Protokoll!E199)</f>
        <v/>
      </c>
      <c r="F199" s="20" t="str">
        <f>IF(Protokoll!F199="","",Protokoll!F199)</f>
        <v/>
      </c>
      <c r="G199" s="82" t="str">
        <f>IF(Protokoll!G199="","",Protokoll!G199)</f>
        <v/>
      </c>
      <c r="H199" s="20" t="str">
        <f>IF(Protokoll!H199="","",Protokoll!H199)</f>
        <v/>
      </c>
      <c r="I199" s="20" t="str">
        <f>IF(Protokoll!I199="","",Protokoll!I199)</f>
        <v/>
      </c>
      <c r="J199" s="83" t="str">
        <f>IF(Protokoll!J199="","",Protokoll!J199)</f>
        <v/>
      </c>
      <c r="K199" s="20" t="str">
        <f>IF(Protokoll!K199="","",Protokoll!K199)</f>
        <v/>
      </c>
      <c r="L199" s="20" t="str">
        <f>IF(Protokoll!L199="","",Protokoll!L199)</f>
        <v/>
      </c>
      <c r="M199" s="84" t="str">
        <f>IF(Protokoll!M199="","",Protokoll!M199)</f>
        <v/>
      </c>
      <c r="N199" s="20" t="str">
        <f ca="1">IF(Protokoll!N199="","",VLOOKUP(Protokoll!N199,(INDIRECT(CONCATENATE($B199,"!Q2:S22"))),3,1))</f>
        <v/>
      </c>
      <c r="O199" s="20" t="str">
        <f ca="1">IF(Protokoll!O199="","",VLOOKUP(Protokoll!O199,(INDIRECT(CONCATENATE($B199,"!G2:O22"))),9,1))</f>
        <v/>
      </c>
      <c r="P199" s="20" t="str">
        <f ca="1">IF(Protokoll!P199="","",VLOOKUP(Protokoll!P199,(INDIRECT(CONCATENATE($B199,"!H2:O22"))),8,1))</f>
        <v/>
      </c>
      <c r="Q199" s="20" t="str">
        <f ca="1">IF(Protokoll!Q199="","",VLOOKUP(Protokoll!Q199,(INDIRECT(CONCATENATE($B199,"!I2:O22"))),7,1))</f>
        <v/>
      </c>
      <c r="R199" s="20" t="str">
        <f ca="1">IF(Protokoll!R199="","",VLOOKUP(Protokoll!R199,(INDIRECT(CONCATENATE($B199,"!J2:O22"))),6,1))</f>
        <v/>
      </c>
      <c r="S199" s="20" t="str">
        <f ca="1">IF(Protokoll!S199="","",VLOOKUP(Protokoll!S199,(INDIRECT(CONCATENATE($B199,"!K2:O22"))),5,1))</f>
        <v/>
      </c>
      <c r="T199" s="20" t="str">
        <f ca="1">IF(Protokoll!T199="","",VLOOKUP(Protokoll!T199,(INDIRECT(CONCATENATE($B199,"!R2:S22"))),2,1))</f>
        <v/>
      </c>
      <c r="U199" s="20" t="str">
        <f ca="1">IF(Protokoll!U199="","",VLOOKUP(Protokoll!U199,(INDIRECT(CONCATENATE($B199,"!M2:O22"))),3,1))</f>
        <v/>
      </c>
      <c r="V199" s="20" t="str">
        <f ca="1">IF(Protokoll!V199="","",VLOOKUP(Protokoll!V199,(INDIRECT(CONCATENATE($B199,"!N2:O22"))),2,1))</f>
        <v/>
      </c>
      <c r="W199" s="83" t="str">
        <f>IF(Protokoll!W199="","",Protokoll!W199)</f>
        <v/>
      </c>
      <c r="X199" s="85" t="str">
        <f t="shared" ca="1" si="93"/>
        <v/>
      </c>
      <c r="AB199" t="str">
        <f t="shared" ca="1" si="74"/>
        <v/>
      </c>
      <c r="AC199" t="str">
        <f t="shared" ca="1" si="75"/>
        <v/>
      </c>
      <c r="AD199" t="str">
        <f t="shared" ca="1" si="76"/>
        <v/>
      </c>
      <c r="AE199" t="str">
        <f t="shared" ca="1" si="77"/>
        <v/>
      </c>
      <c r="AF199" t="str">
        <f t="shared" ca="1" si="78"/>
        <v/>
      </c>
      <c r="AG199" t="str">
        <f t="shared" ca="1" si="79"/>
        <v/>
      </c>
      <c r="AH199" t="str">
        <f t="shared" ca="1" si="80"/>
        <v/>
      </c>
      <c r="AI199" t="str">
        <f t="shared" ca="1" si="81"/>
        <v/>
      </c>
      <c r="AJ199" t="str">
        <f t="shared" ca="1" si="82"/>
        <v/>
      </c>
      <c r="AL199" t="str">
        <f t="shared" ca="1" si="83"/>
        <v/>
      </c>
      <c r="AM199" t="str">
        <f t="shared" ca="1" si="84"/>
        <v/>
      </c>
      <c r="AN199" t="str">
        <f t="shared" ca="1" si="85"/>
        <v/>
      </c>
      <c r="AO199" t="str">
        <f t="shared" ca="1" si="86"/>
        <v/>
      </c>
      <c r="AP199" t="str">
        <f t="shared" ca="1" si="87"/>
        <v/>
      </c>
      <c r="AQ199" t="str">
        <f t="shared" ca="1" si="88"/>
        <v/>
      </c>
      <c r="AR199" t="str">
        <f t="shared" ca="1" si="89"/>
        <v/>
      </c>
      <c r="AS199" t="str">
        <f t="shared" ca="1" si="90"/>
        <v/>
      </c>
      <c r="AT199" t="str">
        <f t="shared" ca="1" si="91"/>
        <v/>
      </c>
    </row>
    <row r="200" spans="1:46" x14ac:dyDescent="0.3">
      <c r="A200" s="15">
        <v>198</v>
      </c>
      <c r="B200" s="16" t="str">
        <f t="shared" si="92"/>
        <v/>
      </c>
      <c r="C200" s="18" t="str">
        <f>IF(Protokoll!C200="","",Protokoll!C200)</f>
        <v/>
      </c>
      <c r="D200" s="18" t="str">
        <f>IF(Protokoll!D200="","",Protokoll!D200)</f>
        <v/>
      </c>
      <c r="E200" s="18" t="str">
        <f>IF(Protokoll!E200="","",Protokoll!E200)</f>
        <v/>
      </c>
      <c r="F200" s="18" t="str">
        <f>IF(Protokoll!F200="","",Protokoll!F200)</f>
        <v/>
      </c>
      <c r="G200" s="86" t="str">
        <f>IF(Protokoll!G200="","",Protokoll!G200)</f>
        <v/>
      </c>
      <c r="H200" s="18" t="str">
        <f>IF(Protokoll!H200="","",Protokoll!H200)</f>
        <v/>
      </c>
      <c r="I200" s="18" t="str">
        <f>IF(Protokoll!I200="","",Protokoll!I200)</f>
        <v/>
      </c>
      <c r="J200" s="79" t="str">
        <f>IF(Protokoll!J200="","",Protokoll!J200)</f>
        <v/>
      </c>
      <c r="K200" s="18" t="str">
        <f>IF(Protokoll!K200="","",Protokoll!K200)</f>
        <v/>
      </c>
      <c r="L200" s="18" t="str">
        <f>IF(Protokoll!L200="","",Protokoll!L200)</f>
        <v/>
      </c>
      <c r="M200" s="80" t="str">
        <f>IF(Protokoll!M200="","",Protokoll!M200)</f>
        <v/>
      </c>
      <c r="N200" s="18" t="str">
        <f ca="1">IF(Protokoll!N200="","",VLOOKUP(Protokoll!N200,(INDIRECT(CONCATENATE($B200,"!Q2:S22"))),3,1))</f>
        <v/>
      </c>
      <c r="O200" s="18" t="str">
        <f ca="1">IF(Protokoll!O200="","",VLOOKUP(Protokoll!O200,(INDIRECT(CONCATENATE($B200,"!G2:O22"))),9,1))</f>
        <v/>
      </c>
      <c r="P200" s="18" t="str">
        <f ca="1">IF(Protokoll!P200="","",VLOOKUP(Protokoll!P200,(INDIRECT(CONCATENATE($B200,"!H2:O22"))),8,1))</f>
        <v/>
      </c>
      <c r="Q200" s="18" t="str">
        <f ca="1">IF(Protokoll!Q200="","",VLOOKUP(Protokoll!Q200,(INDIRECT(CONCATENATE($B200,"!I2:O22"))),7,1))</f>
        <v/>
      </c>
      <c r="R200" s="18" t="str">
        <f ca="1">IF(Protokoll!R200="","",VLOOKUP(Protokoll!R200,(INDIRECT(CONCATENATE($B200,"!J2:O22"))),6,1))</f>
        <v/>
      </c>
      <c r="S200" s="18" t="str">
        <f ca="1">IF(Protokoll!S200="","",VLOOKUP(Protokoll!S200,(INDIRECT(CONCATENATE($B200,"!K2:O22"))),5,1))</f>
        <v/>
      </c>
      <c r="T200" s="18" t="str">
        <f ca="1">IF(Protokoll!T200="","",VLOOKUP(Protokoll!T200,(INDIRECT(CONCATENATE($B200,"!R2:S22"))),2,1))</f>
        <v/>
      </c>
      <c r="U200" s="18" t="str">
        <f ca="1">IF(Protokoll!U200="","",VLOOKUP(Protokoll!U200,(INDIRECT(CONCATENATE($B200,"!M2:O22"))),3,1))</f>
        <v/>
      </c>
      <c r="V200" s="18" t="str">
        <f ca="1">IF(Protokoll!V200="","",VLOOKUP(Protokoll!V200,(INDIRECT(CONCATENATE($B200,"!N2:O22"))),2,1))</f>
        <v/>
      </c>
      <c r="W200" s="79" t="str">
        <f>IF(Protokoll!W200="","",Protokoll!W200)</f>
        <v/>
      </c>
      <c r="X200" s="81" t="str">
        <f t="shared" ca="1" si="93"/>
        <v/>
      </c>
      <c r="AB200" t="str">
        <f t="shared" ca="1" si="74"/>
        <v/>
      </c>
      <c r="AC200" t="str">
        <f t="shared" ca="1" si="75"/>
        <v/>
      </c>
      <c r="AD200" t="str">
        <f t="shared" ca="1" si="76"/>
        <v/>
      </c>
      <c r="AE200" t="str">
        <f t="shared" ca="1" si="77"/>
        <v/>
      </c>
      <c r="AF200" t="str">
        <f t="shared" ca="1" si="78"/>
        <v/>
      </c>
      <c r="AG200" t="str">
        <f t="shared" ca="1" si="79"/>
        <v/>
      </c>
      <c r="AH200" t="str">
        <f t="shared" ca="1" si="80"/>
        <v/>
      </c>
      <c r="AI200" t="str">
        <f t="shared" ca="1" si="81"/>
        <v/>
      </c>
      <c r="AJ200" t="str">
        <f t="shared" ca="1" si="82"/>
        <v/>
      </c>
      <c r="AL200" t="str">
        <f t="shared" ca="1" si="83"/>
        <v/>
      </c>
      <c r="AM200" t="str">
        <f t="shared" ca="1" si="84"/>
        <v/>
      </c>
      <c r="AN200" t="str">
        <f t="shared" ca="1" si="85"/>
        <v/>
      </c>
      <c r="AO200" t="str">
        <f t="shared" ca="1" si="86"/>
        <v/>
      </c>
      <c r="AP200" t="str">
        <f t="shared" ca="1" si="87"/>
        <v/>
      </c>
      <c r="AQ200" t="str">
        <f t="shared" ca="1" si="88"/>
        <v/>
      </c>
      <c r="AR200" t="str">
        <f t="shared" ca="1" si="89"/>
        <v/>
      </c>
      <c r="AS200" t="str">
        <f t="shared" ca="1" si="90"/>
        <v/>
      </c>
      <c r="AT200" t="str">
        <f t="shared" ca="1" si="91"/>
        <v/>
      </c>
    </row>
    <row r="201" spans="1:46" x14ac:dyDescent="0.3">
      <c r="A201" s="2">
        <v>199</v>
      </c>
      <c r="B201" s="19" t="str">
        <f t="shared" si="92"/>
        <v/>
      </c>
      <c r="C201" s="20" t="str">
        <f>IF(Protokoll!C201="","",Protokoll!C201)</f>
        <v/>
      </c>
      <c r="D201" s="20" t="str">
        <f>IF(Protokoll!D201="","",Protokoll!D201)</f>
        <v/>
      </c>
      <c r="E201" s="20" t="str">
        <f>IF(Protokoll!E201="","",Protokoll!E201)</f>
        <v/>
      </c>
      <c r="F201" s="20" t="str">
        <f>IF(Protokoll!F201="","",Protokoll!F201)</f>
        <v/>
      </c>
      <c r="G201" s="82" t="str">
        <f>IF(Protokoll!G201="","",Protokoll!G201)</f>
        <v/>
      </c>
      <c r="H201" s="20" t="str">
        <f>IF(Protokoll!H201="","",Protokoll!H201)</f>
        <v/>
      </c>
      <c r="I201" s="20" t="str">
        <f>IF(Protokoll!I201="","",Protokoll!I201)</f>
        <v/>
      </c>
      <c r="J201" s="83" t="str">
        <f>IF(Protokoll!J201="","",Protokoll!J201)</f>
        <v/>
      </c>
      <c r="K201" s="20" t="str">
        <f>IF(Protokoll!K201="","",Protokoll!K201)</f>
        <v/>
      </c>
      <c r="L201" s="20" t="str">
        <f>IF(Protokoll!L201="","",Protokoll!L201)</f>
        <v/>
      </c>
      <c r="M201" s="84" t="str">
        <f>IF(Protokoll!M201="","",Protokoll!M201)</f>
        <v/>
      </c>
      <c r="N201" s="20" t="str">
        <f ca="1">IF(Protokoll!N201="","",VLOOKUP(Protokoll!N201,(INDIRECT(CONCATENATE($B201,"!Q2:S22"))),3,1))</f>
        <v/>
      </c>
      <c r="O201" s="20" t="str">
        <f ca="1">IF(Protokoll!O201="","",VLOOKUP(Protokoll!O201,(INDIRECT(CONCATENATE($B201,"!G2:O22"))),9,1))</f>
        <v/>
      </c>
      <c r="P201" s="20" t="str">
        <f ca="1">IF(Protokoll!P201="","",VLOOKUP(Protokoll!P201,(INDIRECT(CONCATENATE($B201,"!H2:O22"))),8,1))</f>
        <v/>
      </c>
      <c r="Q201" s="20" t="str">
        <f ca="1">IF(Protokoll!Q201="","",VLOOKUP(Protokoll!Q201,(INDIRECT(CONCATENATE($B201,"!I2:O22"))),7,1))</f>
        <v/>
      </c>
      <c r="R201" s="20" t="str">
        <f ca="1">IF(Protokoll!R201="","",VLOOKUP(Protokoll!R201,(INDIRECT(CONCATENATE($B201,"!J2:O22"))),6,1))</f>
        <v/>
      </c>
      <c r="S201" s="20" t="str">
        <f ca="1">IF(Protokoll!S201="","",VLOOKUP(Protokoll!S201,(INDIRECT(CONCATENATE($B201,"!K2:O22"))),5,1))</f>
        <v/>
      </c>
      <c r="T201" s="20" t="str">
        <f ca="1">IF(Protokoll!T201="","",VLOOKUP(Protokoll!T201,(INDIRECT(CONCATENATE($B201,"!R2:S22"))),2,1))</f>
        <v/>
      </c>
      <c r="U201" s="20" t="str">
        <f ca="1">IF(Protokoll!U201="","",VLOOKUP(Protokoll!U201,(INDIRECT(CONCATENATE($B201,"!M2:O22"))),3,1))</f>
        <v/>
      </c>
      <c r="V201" s="20" t="str">
        <f ca="1">IF(Protokoll!V201="","",VLOOKUP(Protokoll!V201,(INDIRECT(CONCATENATE($B201,"!N2:O22"))),2,1))</f>
        <v/>
      </c>
      <c r="W201" s="83" t="str">
        <f>IF(Protokoll!W201="","",Protokoll!W201)</f>
        <v/>
      </c>
      <c r="X201" s="85" t="str">
        <f t="shared" ca="1" si="93"/>
        <v/>
      </c>
      <c r="AB201" t="str">
        <f t="shared" ca="1" si="74"/>
        <v/>
      </c>
      <c r="AC201" t="str">
        <f t="shared" ca="1" si="75"/>
        <v/>
      </c>
      <c r="AD201" t="str">
        <f t="shared" ca="1" si="76"/>
        <v/>
      </c>
      <c r="AE201" t="str">
        <f t="shared" ca="1" si="77"/>
        <v/>
      </c>
      <c r="AF201" t="str">
        <f t="shared" ca="1" si="78"/>
        <v/>
      </c>
      <c r="AG201" t="str">
        <f t="shared" ca="1" si="79"/>
        <v/>
      </c>
      <c r="AH201" t="str">
        <f t="shared" ca="1" si="80"/>
        <v/>
      </c>
      <c r="AI201" t="str">
        <f t="shared" ca="1" si="81"/>
        <v/>
      </c>
      <c r="AJ201" t="str">
        <f t="shared" ca="1" si="82"/>
        <v/>
      </c>
      <c r="AL201" t="str">
        <f t="shared" ca="1" si="83"/>
        <v/>
      </c>
      <c r="AM201" t="str">
        <f t="shared" ca="1" si="84"/>
        <v/>
      </c>
      <c r="AN201" t="str">
        <f t="shared" ca="1" si="85"/>
        <v/>
      </c>
      <c r="AO201" t="str">
        <f t="shared" ca="1" si="86"/>
        <v/>
      </c>
      <c r="AP201" t="str">
        <f t="shared" ca="1" si="87"/>
        <v/>
      </c>
      <c r="AQ201" t="str">
        <f t="shared" ca="1" si="88"/>
        <v/>
      </c>
      <c r="AR201" t="str">
        <f t="shared" ca="1" si="89"/>
        <v/>
      </c>
      <c r="AS201" t="str">
        <f t="shared" ca="1" si="90"/>
        <v/>
      </c>
      <c r="AT201" t="str">
        <f t="shared" ca="1" si="91"/>
        <v/>
      </c>
    </row>
    <row r="202" spans="1:46" x14ac:dyDescent="0.3">
      <c r="A202" s="15">
        <v>200</v>
      </c>
      <c r="B202" s="16" t="str">
        <f t="shared" si="92"/>
        <v/>
      </c>
      <c r="C202" s="18" t="str">
        <f>IF(Protokoll!C202="","",Protokoll!C202)</f>
        <v/>
      </c>
      <c r="D202" s="18" t="str">
        <f>IF(Protokoll!D202="","",Protokoll!D202)</f>
        <v/>
      </c>
      <c r="E202" s="18" t="str">
        <f>IF(Protokoll!E202="","",Protokoll!E202)</f>
        <v/>
      </c>
      <c r="F202" s="18" t="str">
        <f>IF(Protokoll!F202="","",Protokoll!F202)</f>
        <v/>
      </c>
      <c r="G202" s="86" t="str">
        <f>IF(Protokoll!G202="","",Protokoll!G202)</f>
        <v/>
      </c>
      <c r="H202" s="18" t="str">
        <f>IF(Protokoll!H202="","",Protokoll!H202)</f>
        <v/>
      </c>
      <c r="I202" s="18" t="str">
        <f>IF(Protokoll!I202="","",Protokoll!I202)</f>
        <v/>
      </c>
      <c r="J202" s="79" t="str">
        <f>IF(Protokoll!J202="","",Protokoll!J202)</f>
        <v/>
      </c>
      <c r="K202" s="18" t="str">
        <f>IF(Protokoll!K202="","",Protokoll!K202)</f>
        <v/>
      </c>
      <c r="L202" s="18" t="str">
        <f>IF(Protokoll!L202="","",Protokoll!L202)</f>
        <v/>
      </c>
      <c r="M202" s="80" t="str">
        <f>IF(Protokoll!M202="","",Protokoll!M202)</f>
        <v/>
      </c>
      <c r="N202" s="18" t="str">
        <f ca="1">IF(Protokoll!N202="","",VLOOKUP(Protokoll!N202,(INDIRECT(CONCATENATE($B202,"!Q2:S22"))),3,1))</f>
        <v/>
      </c>
      <c r="O202" s="18" t="str">
        <f ca="1">IF(Protokoll!O202="","",VLOOKUP(Protokoll!O202,(INDIRECT(CONCATENATE($B202,"!G2:O22"))),9,1))</f>
        <v/>
      </c>
      <c r="P202" s="18" t="str">
        <f ca="1">IF(Protokoll!P202="","",VLOOKUP(Protokoll!P202,(INDIRECT(CONCATENATE($B202,"!H2:O22"))),8,1))</f>
        <v/>
      </c>
      <c r="Q202" s="18" t="str">
        <f ca="1">IF(Protokoll!Q202="","",VLOOKUP(Protokoll!Q202,(INDIRECT(CONCATENATE($B202,"!I2:O22"))),7,1))</f>
        <v/>
      </c>
      <c r="R202" s="18" t="str">
        <f ca="1">IF(Protokoll!R202="","",VLOOKUP(Protokoll!R202,(INDIRECT(CONCATENATE($B202,"!J2:O22"))),6,1))</f>
        <v/>
      </c>
      <c r="S202" s="18" t="str">
        <f ca="1">IF(Protokoll!S202="","",VLOOKUP(Protokoll!S202,(INDIRECT(CONCATENATE($B202,"!K2:O22"))),5,1))</f>
        <v/>
      </c>
      <c r="T202" s="18" t="str">
        <f ca="1">IF(Protokoll!T202="","",VLOOKUP(Protokoll!T202,(INDIRECT(CONCATENATE($B202,"!R2:S22"))),2,1))</f>
        <v/>
      </c>
      <c r="U202" s="18" t="str">
        <f ca="1">IF(Protokoll!U202="","",VLOOKUP(Protokoll!U202,(INDIRECT(CONCATENATE($B202,"!M2:O22"))),3,1))</f>
        <v/>
      </c>
      <c r="V202" s="18" t="str">
        <f ca="1">IF(Protokoll!V202="","",VLOOKUP(Protokoll!V202,(INDIRECT(CONCATENATE($B202,"!N2:O22"))),2,1))</f>
        <v/>
      </c>
      <c r="W202" s="79" t="str">
        <f>IF(Protokoll!W202="","",Protokoll!W202)</f>
        <v/>
      </c>
      <c r="X202" s="81" t="str">
        <f t="shared" ca="1" si="93"/>
        <v/>
      </c>
      <c r="AB202" t="str">
        <f t="shared" ca="1" si="74"/>
        <v/>
      </c>
      <c r="AC202" t="str">
        <f t="shared" ca="1" si="75"/>
        <v/>
      </c>
      <c r="AD202" t="str">
        <f t="shared" ca="1" si="76"/>
        <v/>
      </c>
      <c r="AE202" t="str">
        <f t="shared" ca="1" si="77"/>
        <v/>
      </c>
      <c r="AF202" t="str">
        <f t="shared" ca="1" si="78"/>
        <v/>
      </c>
      <c r="AG202" t="str">
        <f t="shared" ca="1" si="79"/>
        <v/>
      </c>
      <c r="AH202" t="str">
        <f t="shared" ca="1" si="80"/>
        <v/>
      </c>
      <c r="AI202" t="str">
        <f t="shared" ca="1" si="81"/>
        <v/>
      </c>
      <c r="AJ202" t="str">
        <f t="shared" ca="1" si="82"/>
        <v/>
      </c>
      <c r="AL202" t="str">
        <f t="shared" ca="1" si="83"/>
        <v/>
      </c>
      <c r="AM202" t="str">
        <f t="shared" ca="1" si="84"/>
        <v/>
      </c>
      <c r="AN202" t="str">
        <f t="shared" ca="1" si="85"/>
        <v/>
      </c>
      <c r="AO202" t="str">
        <f t="shared" ca="1" si="86"/>
        <v/>
      </c>
      <c r="AP202" t="str">
        <f t="shared" ca="1" si="87"/>
        <v/>
      </c>
      <c r="AQ202" t="str">
        <f t="shared" ca="1" si="88"/>
        <v/>
      </c>
      <c r="AR202" t="str">
        <f t="shared" ca="1" si="89"/>
        <v/>
      </c>
      <c r="AS202" t="str">
        <f t="shared" ca="1" si="90"/>
        <v/>
      </c>
      <c r="AT202" t="str">
        <f t="shared" ca="1" si="91"/>
        <v/>
      </c>
    </row>
    <row r="203" spans="1:46" x14ac:dyDescent="0.3">
      <c r="A203" s="2">
        <v>201</v>
      </c>
      <c r="B203" s="19" t="str">
        <f t="shared" si="92"/>
        <v/>
      </c>
      <c r="C203" s="20" t="str">
        <f>IF(Protokoll!C203="","",Protokoll!C203)</f>
        <v/>
      </c>
      <c r="D203" s="20" t="str">
        <f>IF(Protokoll!D203="","",Protokoll!D203)</f>
        <v/>
      </c>
      <c r="E203" s="20" t="str">
        <f>IF(Protokoll!E203="","",Protokoll!E203)</f>
        <v/>
      </c>
      <c r="F203" s="20" t="str">
        <f>IF(Protokoll!F203="","",Protokoll!F203)</f>
        <v/>
      </c>
      <c r="G203" s="82" t="str">
        <f>IF(Protokoll!G203="","",Protokoll!G203)</f>
        <v/>
      </c>
      <c r="H203" s="20" t="str">
        <f>IF(Protokoll!H203="","",Protokoll!H203)</f>
        <v/>
      </c>
      <c r="I203" s="20" t="str">
        <f>IF(Protokoll!I203="","",Protokoll!I203)</f>
        <v/>
      </c>
      <c r="J203" s="83" t="str">
        <f>IF(Protokoll!J203="","",Protokoll!J203)</f>
        <v/>
      </c>
      <c r="K203" s="20" t="str">
        <f>IF(Protokoll!K203="","",Protokoll!K203)</f>
        <v/>
      </c>
      <c r="L203" s="20" t="str">
        <f>IF(Protokoll!L203="","",Protokoll!L203)</f>
        <v/>
      </c>
      <c r="M203" s="84" t="str">
        <f>IF(Protokoll!M203="","",Protokoll!M203)</f>
        <v/>
      </c>
      <c r="N203" s="20" t="str">
        <f ca="1">IF(Protokoll!N203="","",VLOOKUP(Protokoll!N203,(INDIRECT(CONCATENATE($B203,"!Q2:S22"))),3,1))</f>
        <v/>
      </c>
      <c r="O203" s="20" t="str">
        <f ca="1">IF(Protokoll!O203="","",VLOOKUP(Protokoll!O203,(INDIRECT(CONCATENATE($B203,"!G2:O22"))),9,1))</f>
        <v/>
      </c>
      <c r="P203" s="20" t="str">
        <f ca="1">IF(Protokoll!P203="","",VLOOKUP(Protokoll!P203,(INDIRECT(CONCATENATE($B203,"!H2:O22"))),8,1))</f>
        <v/>
      </c>
      <c r="Q203" s="20" t="str">
        <f ca="1">IF(Protokoll!Q203="","",VLOOKUP(Protokoll!Q203,(INDIRECT(CONCATENATE($B203,"!I2:O22"))),7,1))</f>
        <v/>
      </c>
      <c r="R203" s="20" t="str">
        <f ca="1">IF(Protokoll!R203="","",VLOOKUP(Protokoll!R203,(INDIRECT(CONCATENATE($B203,"!J2:O22"))),6,1))</f>
        <v/>
      </c>
      <c r="S203" s="20" t="str">
        <f ca="1">IF(Protokoll!S203="","",VLOOKUP(Protokoll!S203,(INDIRECT(CONCATENATE($B203,"!K2:O22"))),5,1))</f>
        <v/>
      </c>
      <c r="T203" s="20" t="str">
        <f ca="1">IF(Protokoll!T203="","",VLOOKUP(Protokoll!T203,(INDIRECT(CONCATENATE($B203,"!R2:S22"))),2,1))</f>
        <v/>
      </c>
      <c r="U203" s="20" t="str">
        <f ca="1">IF(Protokoll!U203="","",VLOOKUP(Protokoll!U203,(INDIRECT(CONCATENATE($B203,"!M2:O22"))),3,1))</f>
        <v/>
      </c>
      <c r="V203" s="20" t="str">
        <f ca="1">IF(Protokoll!V203="","",VLOOKUP(Protokoll!V203,(INDIRECT(CONCATENATE($B203,"!N2:O22"))),2,1))</f>
        <v/>
      </c>
      <c r="W203" s="83" t="str">
        <f>IF(Protokoll!W203="","",Protokoll!W203)</f>
        <v/>
      </c>
      <c r="X203" s="85" t="str">
        <f t="shared" ca="1" si="93"/>
        <v/>
      </c>
      <c r="AB203" t="str">
        <f t="shared" ca="1" si="74"/>
        <v/>
      </c>
      <c r="AC203" t="str">
        <f t="shared" ca="1" si="75"/>
        <v/>
      </c>
      <c r="AD203" t="str">
        <f t="shared" ca="1" si="76"/>
        <v/>
      </c>
      <c r="AE203" t="str">
        <f t="shared" ca="1" si="77"/>
        <v/>
      </c>
      <c r="AF203" t="str">
        <f t="shared" ca="1" si="78"/>
        <v/>
      </c>
      <c r="AG203" t="str">
        <f t="shared" ca="1" si="79"/>
        <v/>
      </c>
      <c r="AH203" t="str">
        <f t="shared" ca="1" si="80"/>
        <v/>
      </c>
      <c r="AI203" t="str">
        <f t="shared" ca="1" si="81"/>
        <v/>
      </c>
      <c r="AJ203" t="str">
        <f t="shared" ca="1" si="82"/>
        <v/>
      </c>
      <c r="AL203" t="str">
        <f t="shared" ca="1" si="83"/>
        <v/>
      </c>
      <c r="AM203" t="str">
        <f t="shared" ca="1" si="84"/>
        <v/>
      </c>
      <c r="AN203" t="str">
        <f t="shared" ca="1" si="85"/>
        <v/>
      </c>
      <c r="AO203" t="str">
        <f t="shared" ca="1" si="86"/>
        <v/>
      </c>
      <c r="AP203" t="str">
        <f t="shared" ca="1" si="87"/>
        <v/>
      </c>
      <c r="AQ203" t="str">
        <f t="shared" ca="1" si="88"/>
        <v/>
      </c>
      <c r="AR203" t="str">
        <f t="shared" ca="1" si="89"/>
        <v/>
      </c>
      <c r="AS203" t="str">
        <f t="shared" ca="1" si="90"/>
        <v/>
      </c>
      <c r="AT203" t="str">
        <f t="shared" ca="1" si="91"/>
        <v/>
      </c>
    </row>
    <row r="204" spans="1:46" x14ac:dyDescent="0.3">
      <c r="A204" s="15">
        <v>202</v>
      </c>
      <c r="B204" s="16" t="str">
        <f t="shared" si="92"/>
        <v/>
      </c>
      <c r="C204" s="18" t="str">
        <f>IF(Protokoll!C204="","",Protokoll!C204)</f>
        <v/>
      </c>
      <c r="D204" s="18" t="str">
        <f>IF(Protokoll!D204="","",Protokoll!D204)</f>
        <v/>
      </c>
      <c r="E204" s="18" t="str">
        <f>IF(Protokoll!E204="","",Protokoll!E204)</f>
        <v/>
      </c>
      <c r="F204" s="18" t="str">
        <f>IF(Protokoll!F204="","",Protokoll!F204)</f>
        <v/>
      </c>
      <c r="G204" s="86" t="str">
        <f>IF(Protokoll!G204="","",Protokoll!G204)</f>
        <v/>
      </c>
      <c r="H204" s="18" t="str">
        <f>IF(Protokoll!H204="","",Protokoll!H204)</f>
        <v/>
      </c>
      <c r="I204" s="18" t="str">
        <f>IF(Protokoll!I204="","",Protokoll!I204)</f>
        <v/>
      </c>
      <c r="J204" s="79" t="str">
        <f>IF(Protokoll!J204="","",Protokoll!J204)</f>
        <v/>
      </c>
      <c r="K204" s="18" t="str">
        <f>IF(Protokoll!K204="","",Protokoll!K204)</f>
        <v/>
      </c>
      <c r="L204" s="18" t="str">
        <f>IF(Protokoll!L204="","",Protokoll!L204)</f>
        <v/>
      </c>
      <c r="M204" s="80" t="str">
        <f>IF(Protokoll!M204="","",Protokoll!M204)</f>
        <v/>
      </c>
      <c r="N204" s="18" t="str">
        <f ca="1">IF(Protokoll!N204="","",VLOOKUP(Protokoll!N204,(INDIRECT(CONCATENATE($B204,"!Q2:S22"))),3,1))</f>
        <v/>
      </c>
      <c r="O204" s="18" t="str">
        <f ca="1">IF(Protokoll!O204="","",VLOOKUP(Protokoll!O204,(INDIRECT(CONCATENATE($B204,"!G2:O22"))),9,1))</f>
        <v/>
      </c>
      <c r="P204" s="18" t="str">
        <f ca="1">IF(Protokoll!P204="","",VLOOKUP(Protokoll!P204,(INDIRECT(CONCATENATE($B204,"!H2:O22"))),8,1))</f>
        <v/>
      </c>
      <c r="Q204" s="18" t="str">
        <f ca="1">IF(Protokoll!Q204="","",VLOOKUP(Protokoll!Q204,(INDIRECT(CONCATENATE($B204,"!I2:O22"))),7,1))</f>
        <v/>
      </c>
      <c r="R204" s="18" t="str">
        <f ca="1">IF(Protokoll!R204="","",VLOOKUP(Protokoll!R204,(INDIRECT(CONCATENATE($B204,"!J2:O22"))),6,1))</f>
        <v/>
      </c>
      <c r="S204" s="18" t="str">
        <f ca="1">IF(Protokoll!S204="","",VLOOKUP(Protokoll!S204,(INDIRECT(CONCATENATE($B204,"!K2:O22"))),5,1))</f>
        <v/>
      </c>
      <c r="T204" s="18" t="str">
        <f ca="1">IF(Protokoll!T204="","",VLOOKUP(Protokoll!T204,(INDIRECT(CONCATENATE($B204,"!R2:S22"))),2,1))</f>
        <v/>
      </c>
      <c r="U204" s="18" t="str">
        <f ca="1">IF(Protokoll!U204="","",VLOOKUP(Protokoll!U204,(INDIRECT(CONCATENATE($B204,"!M2:O22"))),3,1))</f>
        <v/>
      </c>
      <c r="V204" s="18" t="str">
        <f ca="1">IF(Protokoll!V204="","",VLOOKUP(Protokoll!V204,(INDIRECT(CONCATENATE($B204,"!N2:O22"))),2,1))</f>
        <v/>
      </c>
      <c r="W204" s="79" t="str">
        <f>IF(Protokoll!W204="","",Protokoll!W204)</f>
        <v/>
      </c>
      <c r="X204" s="81" t="str">
        <f t="shared" ca="1" si="93"/>
        <v/>
      </c>
      <c r="AB204" t="str">
        <f t="shared" ca="1" si="74"/>
        <v/>
      </c>
      <c r="AC204" t="str">
        <f t="shared" ca="1" si="75"/>
        <v/>
      </c>
      <c r="AD204" t="str">
        <f t="shared" ca="1" si="76"/>
        <v/>
      </c>
      <c r="AE204" t="str">
        <f t="shared" ca="1" si="77"/>
        <v/>
      </c>
      <c r="AF204" t="str">
        <f t="shared" ca="1" si="78"/>
        <v/>
      </c>
      <c r="AG204" t="str">
        <f t="shared" ca="1" si="79"/>
        <v/>
      </c>
      <c r="AH204" t="str">
        <f t="shared" ca="1" si="80"/>
        <v/>
      </c>
      <c r="AI204" t="str">
        <f t="shared" ca="1" si="81"/>
        <v/>
      </c>
      <c r="AJ204" t="str">
        <f t="shared" ca="1" si="82"/>
        <v/>
      </c>
      <c r="AL204" t="str">
        <f t="shared" ca="1" si="83"/>
        <v/>
      </c>
      <c r="AM204" t="str">
        <f t="shared" ca="1" si="84"/>
        <v/>
      </c>
      <c r="AN204" t="str">
        <f t="shared" ca="1" si="85"/>
        <v/>
      </c>
      <c r="AO204" t="str">
        <f t="shared" ca="1" si="86"/>
        <v/>
      </c>
      <c r="AP204" t="str">
        <f t="shared" ca="1" si="87"/>
        <v/>
      </c>
      <c r="AQ204" t="str">
        <f t="shared" ca="1" si="88"/>
        <v/>
      </c>
      <c r="AR204" t="str">
        <f t="shared" ca="1" si="89"/>
        <v/>
      </c>
      <c r="AS204" t="str">
        <f t="shared" ca="1" si="90"/>
        <v/>
      </c>
      <c r="AT204" t="str">
        <f t="shared" ca="1" si="91"/>
        <v/>
      </c>
    </row>
    <row r="205" spans="1:46" x14ac:dyDescent="0.3">
      <c r="A205" s="2">
        <v>203</v>
      </c>
      <c r="B205" s="19" t="str">
        <f t="shared" si="92"/>
        <v/>
      </c>
      <c r="C205" s="20" t="str">
        <f>IF(Protokoll!C205="","",Protokoll!C205)</f>
        <v/>
      </c>
      <c r="D205" s="20" t="str">
        <f>IF(Protokoll!D205="","",Protokoll!D205)</f>
        <v/>
      </c>
      <c r="E205" s="20" t="str">
        <f>IF(Protokoll!E205="","",Protokoll!E205)</f>
        <v/>
      </c>
      <c r="F205" s="20" t="str">
        <f>IF(Protokoll!F205="","",Protokoll!F205)</f>
        <v/>
      </c>
      <c r="G205" s="82" t="str">
        <f>IF(Protokoll!G205="","",Protokoll!G205)</f>
        <v/>
      </c>
      <c r="H205" s="20" t="str">
        <f>IF(Protokoll!H205="","",Protokoll!H205)</f>
        <v/>
      </c>
      <c r="I205" s="20" t="str">
        <f>IF(Protokoll!I205="","",Protokoll!I205)</f>
        <v/>
      </c>
      <c r="J205" s="83" t="str">
        <f>IF(Protokoll!J205="","",Protokoll!J205)</f>
        <v/>
      </c>
      <c r="K205" s="20" t="str">
        <f>IF(Protokoll!K205="","",Protokoll!K205)</f>
        <v/>
      </c>
      <c r="L205" s="20" t="str">
        <f>IF(Protokoll!L205="","",Protokoll!L205)</f>
        <v/>
      </c>
      <c r="M205" s="84" t="str">
        <f>IF(Protokoll!M205="","",Protokoll!M205)</f>
        <v/>
      </c>
      <c r="N205" s="20" t="str">
        <f ca="1">IF(Protokoll!N205="","",VLOOKUP(Protokoll!N205,(INDIRECT(CONCATENATE($B205,"!Q2:S22"))),3,1))</f>
        <v/>
      </c>
      <c r="O205" s="20" t="str">
        <f ca="1">IF(Protokoll!O205="","",VLOOKUP(Protokoll!O205,(INDIRECT(CONCATENATE($B205,"!G2:O22"))),9,1))</f>
        <v/>
      </c>
      <c r="P205" s="20" t="str">
        <f ca="1">IF(Protokoll!P205="","",VLOOKUP(Protokoll!P205,(INDIRECT(CONCATENATE($B205,"!H2:O22"))),8,1))</f>
        <v/>
      </c>
      <c r="Q205" s="20" t="str">
        <f ca="1">IF(Protokoll!Q205="","",VLOOKUP(Protokoll!Q205,(INDIRECT(CONCATENATE($B205,"!I2:O22"))),7,1))</f>
        <v/>
      </c>
      <c r="R205" s="20" t="str">
        <f ca="1">IF(Protokoll!R205="","",VLOOKUP(Protokoll!R205,(INDIRECT(CONCATENATE($B205,"!J2:O22"))),6,1))</f>
        <v/>
      </c>
      <c r="S205" s="20" t="str">
        <f ca="1">IF(Protokoll!S205="","",VLOOKUP(Protokoll!S205,(INDIRECT(CONCATENATE($B205,"!K2:O22"))),5,1))</f>
        <v/>
      </c>
      <c r="T205" s="20" t="str">
        <f ca="1">IF(Protokoll!T205="","",VLOOKUP(Protokoll!T205,(INDIRECT(CONCATENATE($B205,"!R2:S22"))),2,1))</f>
        <v/>
      </c>
      <c r="U205" s="20" t="str">
        <f ca="1">IF(Protokoll!U205="","",VLOOKUP(Protokoll!U205,(INDIRECT(CONCATENATE($B205,"!M2:O22"))),3,1))</f>
        <v/>
      </c>
      <c r="V205" s="20" t="str">
        <f ca="1">IF(Protokoll!V205="","",VLOOKUP(Protokoll!V205,(INDIRECT(CONCATENATE($B205,"!N2:O22"))),2,1))</f>
        <v/>
      </c>
      <c r="W205" s="83" t="str">
        <f>IF(Protokoll!W205="","",Protokoll!W205)</f>
        <v/>
      </c>
      <c r="X205" s="85" t="str">
        <f t="shared" ca="1" si="93"/>
        <v/>
      </c>
      <c r="AB205" t="str">
        <f t="shared" ca="1" si="74"/>
        <v/>
      </c>
      <c r="AC205" t="str">
        <f t="shared" ca="1" si="75"/>
        <v/>
      </c>
      <c r="AD205" t="str">
        <f t="shared" ca="1" si="76"/>
        <v/>
      </c>
      <c r="AE205" t="str">
        <f t="shared" ca="1" si="77"/>
        <v/>
      </c>
      <c r="AF205" t="str">
        <f t="shared" ca="1" si="78"/>
        <v/>
      </c>
      <c r="AG205" t="str">
        <f t="shared" ca="1" si="79"/>
        <v/>
      </c>
      <c r="AH205" t="str">
        <f t="shared" ca="1" si="80"/>
        <v/>
      </c>
      <c r="AI205" t="str">
        <f t="shared" ca="1" si="81"/>
        <v/>
      </c>
      <c r="AJ205" t="str">
        <f t="shared" ca="1" si="82"/>
        <v/>
      </c>
      <c r="AL205" t="str">
        <f t="shared" ca="1" si="83"/>
        <v/>
      </c>
      <c r="AM205" t="str">
        <f t="shared" ca="1" si="84"/>
        <v/>
      </c>
      <c r="AN205" t="str">
        <f t="shared" ca="1" si="85"/>
        <v/>
      </c>
      <c r="AO205" t="str">
        <f t="shared" ca="1" si="86"/>
        <v/>
      </c>
      <c r="AP205" t="str">
        <f t="shared" ca="1" si="87"/>
        <v/>
      </c>
      <c r="AQ205" t="str">
        <f t="shared" ca="1" si="88"/>
        <v/>
      </c>
      <c r="AR205" t="str">
        <f t="shared" ca="1" si="89"/>
        <v/>
      </c>
      <c r="AS205" t="str">
        <f t="shared" ca="1" si="90"/>
        <v/>
      </c>
      <c r="AT205" t="str">
        <f t="shared" ca="1" si="91"/>
        <v/>
      </c>
    </row>
    <row r="206" spans="1:46" x14ac:dyDescent="0.3">
      <c r="A206" s="15">
        <v>204</v>
      </c>
      <c r="B206" s="16" t="str">
        <f t="shared" si="92"/>
        <v/>
      </c>
      <c r="C206" s="18" t="str">
        <f>IF(Protokoll!C206="","",Protokoll!C206)</f>
        <v/>
      </c>
      <c r="D206" s="18" t="str">
        <f>IF(Protokoll!D206="","",Protokoll!D206)</f>
        <v/>
      </c>
      <c r="E206" s="18" t="str">
        <f>IF(Protokoll!E206="","",Protokoll!E206)</f>
        <v/>
      </c>
      <c r="F206" s="18" t="str">
        <f>IF(Protokoll!F206="","",Protokoll!F206)</f>
        <v/>
      </c>
      <c r="G206" s="86" t="str">
        <f>IF(Protokoll!G206="","",Protokoll!G206)</f>
        <v/>
      </c>
      <c r="H206" s="18" t="str">
        <f>IF(Protokoll!H206="","",Protokoll!H206)</f>
        <v/>
      </c>
      <c r="I206" s="18" t="str">
        <f>IF(Protokoll!I206="","",Protokoll!I206)</f>
        <v/>
      </c>
      <c r="J206" s="79" t="str">
        <f>IF(Protokoll!J206="","",Protokoll!J206)</f>
        <v/>
      </c>
      <c r="K206" s="18" t="str">
        <f>IF(Protokoll!K206="","",Protokoll!K206)</f>
        <v/>
      </c>
      <c r="L206" s="18" t="str">
        <f>IF(Protokoll!L206="","",Protokoll!L206)</f>
        <v/>
      </c>
      <c r="M206" s="80" t="str">
        <f>IF(Protokoll!M206="","",Protokoll!M206)</f>
        <v/>
      </c>
      <c r="N206" s="18" t="str">
        <f ca="1">IF(Protokoll!N206="","",VLOOKUP(Protokoll!N206,(INDIRECT(CONCATENATE($B206,"!Q2:S22"))),3,1))</f>
        <v/>
      </c>
      <c r="O206" s="18" t="str">
        <f ca="1">IF(Protokoll!O206="","",VLOOKUP(Protokoll!O206,(INDIRECT(CONCATENATE($B206,"!G2:O22"))),9,1))</f>
        <v/>
      </c>
      <c r="P206" s="18" t="str">
        <f ca="1">IF(Protokoll!P206="","",VLOOKUP(Protokoll!P206,(INDIRECT(CONCATENATE($B206,"!H2:O22"))),8,1))</f>
        <v/>
      </c>
      <c r="Q206" s="18" t="str">
        <f ca="1">IF(Protokoll!Q206="","",VLOOKUP(Protokoll!Q206,(INDIRECT(CONCATENATE($B206,"!I2:O22"))),7,1))</f>
        <v/>
      </c>
      <c r="R206" s="18" t="str">
        <f ca="1">IF(Protokoll!R206="","",VLOOKUP(Protokoll!R206,(INDIRECT(CONCATENATE($B206,"!J2:O22"))),6,1))</f>
        <v/>
      </c>
      <c r="S206" s="18" t="str">
        <f ca="1">IF(Protokoll!S206="","",VLOOKUP(Protokoll!S206,(INDIRECT(CONCATENATE($B206,"!K2:O22"))),5,1))</f>
        <v/>
      </c>
      <c r="T206" s="18" t="str">
        <f ca="1">IF(Protokoll!T206="","",VLOOKUP(Protokoll!T206,(INDIRECT(CONCATENATE($B206,"!R2:S22"))),2,1))</f>
        <v/>
      </c>
      <c r="U206" s="18" t="str">
        <f ca="1">IF(Protokoll!U206="","",VLOOKUP(Protokoll!U206,(INDIRECT(CONCATENATE($B206,"!M2:O22"))),3,1))</f>
        <v/>
      </c>
      <c r="V206" s="18" t="str">
        <f ca="1">IF(Protokoll!V206="","",VLOOKUP(Protokoll!V206,(INDIRECT(CONCATENATE($B206,"!N2:O22"))),2,1))</f>
        <v/>
      </c>
      <c r="W206" s="79" t="str">
        <f>IF(Protokoll!W206="","",Protokoll!W206)</f>
        <v/>
      </c>
      <c r="X206" s="81" t="str">
        <f t="shared" ca="1" si="93"/>
        <v/>
      </c>
      <c r="AB206" t="str">
        <f t="shared" ca="1" si="74"/>
        <v/>
      </c>
      <c r="AC206" t="str">
        <f t="shared" ca="1" si="75"/>
        <v/>
      </c>
      <c r="AD206" t="str">
        <f t="shared" ca="1" si="76"/>
        <v/>
      </c>
      <c r="AE206" t="str">
        <f t="shared" ca="1" si="77"/>
        <v/>
      </c>
      <c r="AF206" t="str">
        <f t="shared" ca="1" si="78"/>
        <v/>
      </c>
      <c r="AG206" t="str">
        <f t="shared" ca="1" si="79"/>
        <v/>
      </c>
      <c r="AH206" t="str">
        <f t="shared" ca="1" si="80"/>
        <v/>
      </c>
      <c r="AI206" t="str">
        <f t="shared" ca="1" si="81"/>
        <v/>
      </c>
      <c r="AJ206" t="str">
        <f t="shared" ca="1" si="82"/>
        <v/>
      </c>
      <c r="AL206" t="str">
        <f t="shared" ca="1" si="83"/>
        <v/>
      </c>
      <c r="AM206" t="str">
        <f t="shared" ca="1" si="84"/>
        <v/>
      </c>
      <c r="AN206" t="str">
        <f t="shared" ca="1" si="85"/>
        <v/>
      </c>
      <c r="AO206" t="str">
        <f t="shared" ca="1" si="86"/>
        <v/>
      </c>
      <c r="AP206" t="str">
        <f t="shared" ca="1" si="87"/>
        <v/>
      </c>
      <c r="AQ206" t="str">
        <f t="shared" ca="1" si="88"/>
        <v/>
      </c>
      <c r="AR206" t="str">
        <f t="shared" ca="1" si="89"/>
        <v/>
      </c>
      <c r="AS206" t="str">
        <f t="shared" ca="1" si="90"/>
        <v/>
      </c>
      <c r="AT206" t="str">
        <f t="shared" ca="1" si="91"/>
        <v/>
      </c>
    </row>
    <row r="207" spans="1:46" x14ac:dyDescent="0.3">
      <c r="A207" s="2">
        <v>205</v>
      </c>
      <c r="B207" s="19" t="str">
        <f t="shared" si="92"/>
        <v/>
      </c>
      <c r="C207" s="20" t="str">
        <f>IF(Protokoll!C207="","",Protokoll!C207)</f>
        <v/>
      </c>
      <c r="D207" s="20" t="str">
        <f>IF(Protokoll!D207="","",Protokoll!D207)</f>
        <v/>
      </c>
      <c r="E207" s="20" t="str">
        <f>IF(Protokoll!E207="","",Protokoll!E207)</f>
        <v/>
      </c>
      <c r="F207" s="20" t="str">
        <f>IF(Protokoll!F207="","",Protokoll!F207)</f>
        <v/>
      </c>
      <c r="G207" s="82" t="str">
        <f>IF(Protokoll!G207="","",Protokoll!G207)</f>
        <v/>
      </c>
      <c r="H207" s="20" t="str">
        <f>IF(Protokoll!H207="","",Protokoll!H207)</f>
        <v/>
      </c>
      <c r="I207" s="20" t="str">
        <f>IF(Protokoll!I207="","",Protokoll!I207)</f>
        <v/>
      </c>
      <c r="J207" s="83" t="str">
        <f>IF(Protokoll!J207="","",Protokoll!J207)</f>
        <v/>
      </c>
      <c r="K207" s="20" t="str">
        <f>IF(Protokoll!K207="","",Protokoll!K207)</f>
        <v/>
      </c>
      <c r="L207" s="20" t="str">
        <f>IF(Protokoll!L207="","",Protokoll!L207)</f>
        <v/>
      </c>
      <c r="M207" s="84" t="str">
        <f>IF(Protokoll!M207="","",Protokoll!M207)</f>
        <v/>
      </c>
      <c r="N207" s="20" t="str">
        <f ca="1">IF(Protokoll!N207="","",VLOOKUP(Protokoll!N207,(INDIRECT(CONCATENATE($B207,"!Q2:S22"))),3,1))</f>
        <v/>
      </c>
      <c r="O207" s="20" t="str">
        <f ca="1">IF(Protokoll!O207="","",VLOOKUP(Protokoll!O207,(INDIRECT(CONCATENATE($B207,"!G2:O22"))),9,1))</f>
        <v/>
      </c>
      <c r="P207" s="20" t="str">
        <f ca="1">IF(Protokoll!P207="","",VLOOKUP(Protokoll!P207,(INDIRECT(CONCATENATE($B207,"!H2:O22"))),8,1))</f>
        <v/>
      </c>
      <c r="Q207" s="20" t="str">
        <f ca="1">IF(Protokoll!Q207="","",VLOOKUP(Protokoll!Q207,(INDIRECT(CONCATENATE($B207,"!I2:O22"))),7,1))</f>
        <v/>
      </c>
      <c r="R207" s="20" t="str">
        <f ca="1">IF(Protokoll!R207="","",VLOOKUP(Protokoll!R207,(INDIRECT(CONCATENATE($B207,"!J2:O22"))),6,1))</f>
        <v/>
      </c>
      <c r="S207" s="20" t="str">
        <f ca="1">IF(Protokoll!S207="","",VLOOKUP(Protokoll!S207,(INDIRECT(CONCATENATE($B207,"!K2:O22"))),5,1))</f>
        <v/>
      </c>
      <c r="T207" s="20" t="str">
        <f ca="1">IF(Protokoll!T207="","",VLOOKUP(Protokoll!T207,(INDIRECT(CONCATENATE($B207,"!R2:S22"))),2,1))</f>
        <v/>
      </c>
      <c r="U207" s="20" t="str">
        <f ca="1">IF(Protokoll!U207="","",VLOOKUP(Protokoll!U207,(INDIRECT(CONCATENATE($B207,"!M2:O22"))),3,1))</f>
        <v/>
      </c>
      <c r="V207" s="20" t="str">
        <f ca="1">IF(Protokoll!V207="","",VLOOKUP(Protokoll!V207,(INDIRECT(CONCATENATE($B207,"!N2:O22"))),2,1))</f>
        <v/>
      </c>
      <c r="W207" s="83" t="str">
        <f>IF(Protokoll!W207="","",Protokoll!W207)</f>
        <v/>
      </c>
      <c r="X207" s="85" t="str">
        <f t="shared" ca="1" si="93"/>
        <v/>
      </c>
      <c r="AB207" t="str">
        <f t="shared" ca="1" si="74"/>
        <v/>
      </c>
      <c r="AC207" t="str">
        <f t="shared" ca="1" si="75"/>
        <v/>
      </c>
      <c r="AD207" t="str">
        <f t="shared" ca="1" si="76"/>
        <v/>
      </c>
      <c r="AE207" t="str">
        <f t="shared" ca="1" si="77"/>
        <v/>
      </c>
      <c r="AF207" t="str">
        <f t="shared" ca="1" si="78"/>
        <v/>
      </c>
      <c r="AG207" t="str">
        <f t="shared" ca="1" si="79"/>
        <v/>
      </c>
      <c r="AH207" t="str">
        <f t="shared" ca="1" si="80"/>
        <v/>
      </c>
      <c r="AI207" t="str">
        <f t="shared" ca="1" si="81"/>
        <v/>
      </c>
      <c r="AJ207" t="str">
        <f t="shared" ca="1" si="82"/>
        <v/>
      </c>
      <c r="AL207" t="str">
        <f t="shared" ca="1" si="83"/>
        <v/>
      </c>
      <c r="AM207" t="str">
        <f t="shared" ca="1" si="84"/>
        <v/>
      </c>
      <c r="AN207" t="str">
        <f t="shared" ca="1" si="85"/>
        <v/>
      </c>
      <c r="AO207" t="str">
        <f t="shared" ca="1" si="86"/>
        <v/>
      </c>
      <c r="AP207" t="str">
        <f t="shared" ca="1" si="87"/>
        <v/>
      </c>
      <c r="AQ207" t="str">
        <f t="shared" ca="1" si="88"/>
        <v/>
      </c>
      <c r="AR207" t="str">
        <f t="shared" ca="1" si="89"/>
        <v/>
      </c>
      <c r="AS207" t="str">
        <f t="shared" ca="1" si="90"/>
        <v/>
      </c>
      <c r="AT207" t="str">
        <f t="shared" ca="1" si="91"/>
        <v/>
      </c>
    </row>
    <row r="208" spans="1:46" x14ac:dyDescent="0.3">
      <c r="A208" s="15">
        <v>206</v>
      </c>
      <c r="B208" s="16" t="str">
        <f t="shared" si="92"/>
        <v/>
      </c>
      <c r="C208" s="18" t="str">
        <f>IF(Protokoll!C208="","",Protokoll!C208)</f>
        <v/>
      </c>
      <c r="D208" s="18" t="str">
        <f>IF(Protokoll!D208="","",Protokoll!D208)</f>
        <v/>
      </c>
      <c r="E208" s="18" t="str">
        <f>IF(Protokoll!E208="","",Protokoll!E208)</f>
        <v/>
      </c>
      <c r="F208" s="18" t="str">
        <f>IF(Protokoll!F208="","",Protokoll!F208)</f>
        <v/>
      </c>
      <c r="G208" s="86" t="str">
        <f>IF(Protokoll!G208="","",Protokoll!G208)</f>
        <v/>
      </c>
      <c r="H208" s="18" t="str">
        <f>IF(Protokoll!H208="","",Protokoll!H208)</f>
        <v/>
      </c>
      <c r="I208" s="18" t="str">
        <f>IF(Protokoll!I208="","",Protokoll!I208)</f>
        <v/>
      </c>
      <c r="J208" s="79" t="str">
        <f>IF(Protokoll!J208="","",Protokoll!J208)</f>
        <v/>
      </c>
      <c r="K208" s="18" t="str">
        <f>IF(Protokoll!K208="","",Protokoll!K208)</f>
        <v/>
      </c>
      <c r="L208" s="18" t="str">
        <f>IF(Protokoll!L208="","",Protokoll!L208)</f>
        <v/>
      </c>
      <c r="M208" s="80" t="str">
        <f>IF(Protokoll!M208="","",Protokoll!M208)</f>
        <v/>
      </c>
      <c r="N208" s="18" t="str">
        <f ca="1">IF(Protokoll!N208="","",VLOOKUP(Protokoll!N208,(INDIRECT(CONCATENATE($B208,"!Q2:S22"))),3,1))</f>
        <v/>
      </c>
      <c r="O208" s="18" t="str">
        <f ca="1">IF(Protokoll!O208="","",VLOOKUP(Protokoll!O208,(INDIRECT(CONCATENATE($B208,"!G2:O22"))),9,1))</f>
        <v/>
      </c>
      <c r="P208" s="18" t="str">
        <f ca="1">IF(Protokoll!P208="","",VLOOKUP(Protokoll!P208,(INDIRECT(CONCATENATE($B208,"!H2:O22"))),8,1))</f>
        <v/>
      </c>
      <c r="Q208" s="18" t="str">
        <f ca="1">IF(Protokoll!Q208="","",VLOOKUP(Protokoll!Q208,(INDIRECT(CONCATENATE($B208,"!I2:O22"))),7,1))</f>
        <v/>
      </c>
      <c r="R208" s="18" t="str">
        <f ca="1">IF(Protokoll!R208="","",VLOOKUP(Protokoll!R208,(INDIRECT(CONCATENATE($B208,"!J2:O22"))),6,1))</f>
        <v/>
      </c>
      <c r="S208" s="18" t="str">
        <f ca="1">IF(Protokoll!S208="","",VLOOKUP(Protokoll!S208,(INDIRECT(CONCATENATE($B208,"!K2:O22"))),5,1))</f>
        <v/>
      </c>
      <c r="T208" s="18" t="str">
        <f ca="1">IF(Protokoll!T208="","",VLOOKUP(Protokoll!T208,(INDIRECT(CONCATENATE($B208,"!R2:S22"))),2,1))</f>
        <v/>
      </c>
      <c r="U208" s="18" t="str">
        <f ca="1">IF(Protokoll!U208="","",VLOOKUP(Protokoll!U208,(INDIRECT(CONCATENATE($B208,"!M2:O22"))),3,1))</f>
        <v/>
      </c>
      <c r="V208" s="18" t="str">
        <f ca="1">IF(Protokoll!V208="","",VLOOKUP(Protokoll!V208,(INDIRECT(CONCATENATE($B208,"!N2:O22"))),2,1))</f>
        <v/>
      </c>
      <c r="W208" s="79" t="str">
        <f>IF(Protokoll!W208="","",Protokoll!W208)</f>
        <v/>
      </c>
      <c r="X208" s="81" t="str">
        <f t="shared" ca="1" si="93"/>
        <v/>
      </c>
      <c r="AB208" t="str">
        <f t="shared" ca="1" si="74"/>
        <v/>
      </c>
      <c r="AC208" t="str">
        <f t="shared" ca="1" si="75"/>
        <v/>
      </c>
      <c r="AD208" t="str">
        <f t="shared" ca="1" si="76"/>
        <v/>
      </c>
      <c r="AE208" t="str">
        <f t="shared" ca="1" si="77"/>
        <v/>
      </c>
      <c r="AF208" t="str">
        <f t="shared" ca="1" si="78"/>
        <v/>
      </c>
      <c r="AG208" t="str">
        <f t="shared" ca="1" si="79"/>
        <v/>
      </c>
      <c r="AH208" t="str">
        <f t="shared" ca="1" si="80"/>
        <v/>
      </c>
      <c r="AI208" t="str">
        <f t="shared" ca="1" si="81"/>
        <v/>
      </c>
      <c r="AJ208" t="str">
        <f t="shared" ca="1" si="82"/>
        <v/>
      </c>
      <c r="AL208" t="str">
        <f t="shared" ca="1" si="83"/>
        <v/>
      </c>
      <c r="AM208" t="str">
        <f t="shared" ca="1" si="84"/>
        <v/>
      </c>
      <c r="AN208" t="str">
        <f t="shared" ca="1" si="85"/>
        <v/>
      </c>
      <c r="AO208" t="str">
        <f t="shared" ca="1" si="86"/>
        <v/>
      </c>
      <c r="AP208" t="str">
        <f t="shared" ca="1" si="87"/>
        <v/>
      </c>
      <c r="AQ208" t="str">
        <f t="shared" ca="1" si="88"/>
        <v/>
      </c>
      <c r="AR208" t="str">
        <f t="shared" ca="1" si="89"/>
        <v/>
      </c>
      <c r="AS208" t="str">
        <f t="shared" ca="1" si="90"/>
        <v/>
      </c>
      <c r="AT208" t="str">
        <f t="shared" ca="1" si="91"/>
        <v/>
      </c>
    </row>
    <row r="209" spans="1:46" x14ac:dyDescent="0.3">
      <c r="A209" s="2">
        <v>207</v>
      </c>
      <c r="B209" s="19" t="str">
        <f t="shared" si="92"/>
        <v/>
      </c>
      <c r="C209" s="20" t="str">
        <f>IF(Protokoll!C209="","",Protokoll!C209)</f>
        <v/>
      </c>
      <c r="D209" s="20" t="str">
        <f>IF(Protokoll!D209="","",Protokoll!D209)</f>
        <v/>
      </c>
      <c r="E209" s="20" t="str">
        <f>IF(Protokoll!E209="","",Protokoll!E209)</f>
        <v/>
      </c>
      <c r="F209" s="20" t="str">
        <f>IF(Protokoll!F209="","",Protokoll!F209)</f>
        <v/>
      </c>
      <c r="G209" s="82" t="str">
        <f>IF(Protokoll!G209="","",Protokoll!G209)</f>
        <v/>
      </c>
      <c r="H209" s="20" t="str">
        <f>IF(Protokoll!H209="","",Protokoll!H209)</f>
        <v/>
      </c>
      <c r="I209" s="20" t="str">
        <f>IF(Protokoll!I209="","",Protokoll!I209)</f>
        <v/>
      </c>
      <c r="J209" s="83" t="str">
        <f>IF(Protokoll!J209="","",Protokoll!J209)</f>
        <v/>
      </c>
      <c r="K209" s="20" t="str">
        <f>IF(Protokoll!K209="","",Protokoll!K209)</f>
        <v/>
      </c>
      <c r="L209" s="20" t="str">
        <f>IF(Protokoll!L209="","",Protokoll!L209)</f>
        <v/>
      </c>
      <c r="M209" s="84" t="str">
        <f>IF(Protokoll!M209="","",Protokoll!M209)</f>
        <v/>
      </c>
      <c r="N209" s="20" t="str">
        <f ca="1">IF(Protokoll!N209="","",VLOOKUP(Protokoll!N209,(INDIRECT(CONCATENATE($B209,"!Q2:S22"))),3,1))</f>
        <v/>
      </c>
      <c r="O209" s="20" t="str">
        <f ca="1">IF(Protokoll!O209="","",VLOOKUP(Protokoll!O209,(INDIRECT(CONCATENATE($B209,"!G2:O22"))),9,1))</f>
        <v/>
      </c>
      <c r="P209" s="20" t="str">
        <f ca="1">IF(Protokoll!P209="","",VLOOKUP(Protokoll!P209,(INDIRECT(CONCATENATE($B209,"!H2:O22"))),8,1))</f>
        <v/>
      </c>
      <c r="Q209" s="20" t="str">
        <f ca="1">IF(Protokoll!Q209="","",VLOOKUP(Protokoll!Q209,(INDIRECT(CONCATENATE($B209,"!I2:O22"))),7,1))</f>
        <v/>
      </c>
      <c r="R209" s="20" t="str">
        <f ca="1">IF(Protokoll!R209="","",VLOOKUP(Protokoll!R209,(INDIRECT(CONCATENATE($B209,"!J2:O22"))),6,1))</f>
        <v/>
      </c>
      <c r="S209" s="20" t="str">
        <f ca="1">IF(Protokoll!S209="","",VLOOKUP(Protokoll!S209,(INDIRECT(CONCATENATE($B209,"!K2:O22"))),5,1))</f>
        <v/>
      </c>
      <c r="T209" s="20" t="str">
        <f ca="1">IF(Protokoll!T209="","",VLOOKUP(Protokoll!T209,(INDIRECT(CONCATENATE($B209,"!R2:S22"))),2,1))</f>
        <v/>
      </c>
      <c r="U209" s="20" t="str">
        <f ca="1">IF(Protokoll!U209="","",VLOOKUP(Protokoll!U209,(INDIRECT(CONCATENATE($B209,"!M2:O22"))),3,1))</f>
        <v/>
      </c>
      <c r="V209" s="20" t="str">
        <f ca="1">IF(Protokoll!V209="","",VLOOKUP(Protokoll!V209,(INDIRECT(CONCATENATE($B209,"!N2:O22"))),2,1))</f>
        <v/>
      </c>
      <c r="W209" s="83" t="str">
        <f>IF(Protokoll!W209="","",Protokoll!W209)</f>
        <v/>
      </c>
      <c r="X209" s="85" t="str">
        <f t="shared" ca="1" si="93"/>
        <v/>
      </c>
      <c r="AB209" t="str">
        <f t="shared" ca="1" si="74"/>
        <v/>
      </c>
      <c r="AC209" t="str">
        <f t="shared" ca="1" si="75"/>
        <v/>
      </c>
      <c r="AD209" t="str">
        <f t="shared" ca="1" si="76"/>
        <v/>
      </c>
      <c r="AE209" t="str">
        <f t="shared" ca="1" si="77"/>
        <v/>
      </c>
      <c r="AF209" t="str">
        <f t="shared" ca="1" si="78"/>
        <v/>
      </c>
      <c r="AG209" t="str">
        <f t="shared" ca="1" si="79"/>
        <v/>
      </c>
      <c r="AH209" t="str">
        <f t="shared" ca="1" si="80"/>
        <v/>
      </c>
      <c r="AI209" t="str">
        <f t="shared" ca="1" si="81"/>
        <v/>
      </c>
      <c r="AJ209" t="str">
        <f t="shared" ca="1" si="82"/>
        <v/>
      </c>
      <c r="AL209" t="str">
        <f t="shared" ca="1" si="83"/>
        <v/>
      </c>
      <c r="AM209" t="str">
        <f t="shared" ca="1" si="84"/>
        <v/>
      </c>
      <c r="AN209" t="str">
        <f t="shared" ca="1" si="85"/>
        <v/>
      </c>
      <c r="AO209" t="str">
        <f t="shared" ca="1" si="86"/>
        <v/>
      </c>
      <c r="AP209" t="str">
        <f t="shared" ca="1" si="87"/>
        <v/>
      </c>
      <c r="AQ209" t="str">
        <f t="shared" ca="1" si="88"/>
        <v/>
      </c>
      <c r="AR209" t="str">
        <f t="shared" ca="1" si="89"/>
        <v/>
      </c>
      <c r="AS209" t="str">
        <f t="shared" ca="1" si="90"/>
        <v/>
      </c>
      <c r="AT209" t="str">
        <f t="shared" ca="1" si="91"/>
        <v/>
      </c>
    </row>
    <row r="210" spans="1:46" x14ac:dyDescent="0.3">
      <c r="A210" s="15">
        <v>208</v>
      </c>
      <c r="B210" s="16" t="str">
        <f t="shared" si="92"/>
        <v/>
      </c>
      <c r="C210" s="18" t="str">
        <f>IF(Protokoll!C210="","",Protokoll!C210)</f>
        <v/>
      </c>
      <c r="D210" s="18" t="str">
        <f>IF(Protokoll!D210="","",Protokoll!D210)</f>
        <v/>
      </c>
      <c r="E210" s="18" t="str">
        <f>IF(Protokoll!E210="","",Protokoll!E210)</f>
        <v/>
      </c>
      <c r="F210" s="18" t="str">
        <f>IF(Protokoll!F210="","",Protokoll!F210)</f>
        <v/>
      </c>
      <c r="G210" s="86" t="str">
        <f>IF(Protokoll!G210="","",Protokoll!G210)</f>
        <v/>
      </c>
      <c r="H210" s="18" t="str">
        <f>IF(Protokoll!H210="","",Protokoll!H210)</f>
        <v/>
      </c>
      <c r="I210" s="18" t="str">
        <f>IF(Protokoll!I210="","",Protokoll!I210)</f>
        <v/>
      </c>
      <c r="J210" s="79" t="str">
        <f>IF(Protokoll!J210="","",Protokoll!J210)</f>
        <v/>
      </c>
      <c r="K210" s="18" t="str">
        <f>IF(Protokoll!K210="","",Protokoll!K210)</f>
        <v/>
      </c>
      <c r="L210" s="18" t="str">
        <f>IF(Protokoll!L210="","",Protokoll!L210)</f>
        <v/>
      </c>
      <c r="M210" s="80" t="str">
        <f>IF(Protokoll!M210="","",Protokoll!M210)</f>
        <v/>
      </c>
      <c r="N210" s="18" t="str">
        <f ca="1">IF(Protokoll!N210="","",VLOOKUP(Protokoll!N210,(INDIRECT(CONCATENATE($B210,"!Q2:S22"))),3,1))</f>
        <v/>
      </c>
      <c r="O210" s="18" t="str">
        <f ca="1">IF(Protokoll!O210="","",VLOOKUP(Protokoll!O210,(INDIRECT(CONCATENATE($B210,"!G2:O22"))),9,1))</f>
        <v/>
      </c>
      <c r="P210" s="18" t="str">
        <f ca="1">IF(Protokoll!P210="","",VLOOKUP(Protokoll!P210,(INDIRECT(CONCATENATE($B210,"!H2:O22"))),8,1))</f>
        <v/>
      </c>
      <c r="Q210" s="18" t="str">
        <f ca="1">IF(Protokoll!Q210="","",VLOOKUP(Protokoll!Q210,(INDIRECT(CONCATENATE($B210,"!I2:O22"))),7,1))</f>
        <v/>
      </c>
      <c r="R210" s="18" t="str">
        <f ca="1">IF(Protokoll!R210="","",VLOOKUP(Protokoll!R210,(INDIRECT(CONCATENATE($B210,"!J2:O22"))),6,1))</f>
        <v/>
      </c>
      <c r="S210" s="18" t="str">
        <f ca="1">IF(Protokoll!S210="","",VLOOKUP(Protokoll!S210,(INDIRECT(CONCATENATE($B210,"!K2:O22"))),5,1))</f>
        <v/>
      </c>
      <c r="T210" s="18" t="str">
        <f ca="1">IF(Protokoll!T210="","",VLOOKUP(Protokoll!T210,(INDIRECT(CONCATENATE($B210,"!R2:S22"))),2,1))</f>
        <v/>
      </c>
      <c r="U210" s="18" t="str">
        <f ca="1">IF(Protokoll!U210="","",VLOOKUP(Protokoll!U210,(INDIRECT(CONCATENATE($B210,"!M2:O22"))),3,1))</f>
        <v/>
      </c>
      <c r="V210" s="18" t="str">
        <f ca="1">IF(Protokoll!V210="","",VLOOKUP(Protokoll!V210,(INDIRECT(CONCATENATE($B210,"!N2:O22"))),2,1))</f>
        <v/>
      </c>
      <c r="W210" s="79" t="str">
        <f>IF(Protokoll!W210="","",Protokoll!W210)</f>
        <v/>
      </c>
      <c r="X210" s="81" t="str">
        <f t="shared" ca="1" si="93"/>
        <v/>
      </c>
      <c r="AB210" t="str">
        <f t="shared" ca="1" si="74"/>
        <v/>
      </c>
      <c r="AC210" t="str">
        <f t="shared" ca="1" si="75"/>
        <v/>
      </c>
      <c r="AD210" t="str">
        <f t="shared" ca="1" si="76"/>
        <v/>
      </c>
      <c r="AE210" t="str">
        <f t="shared" ca="1" si="77"/>
        <v/>
      </c>
      <c r="AF210" t="str">
        <f t="shared" ca="1" si="78"/>
        <v/>
      </c>
      <c r="AG210" t="str">
        <f t="shared" ca="1" si="79"/>
        <v/>
      </c>
      <c r="AH210" t="str">
        <f t="shared" ca="1" si="80"/>
        <v/>
      </c>
      <c r="AI210" t="str">
        <f t="shared" ca="1" si="81"/>
        <v/>
      </c>
      <c r="AJ210" t="str">
        <f t="shared" ca="1" si="82"/>
        <v/>
      </c>
      <c r="AL210" t="str">
        <f t="shared" ca="1" si="83"/>
        <v/>
      </c>
      <c r="AM210" t="str">
        <f t="shared" ca="1" si="84"/>
        <v/>
      </c>
      <c r="AN210" t="str">
        <f t="shared" ca="1" si="85"/>
        <v/>
      </c>
      <c r="AO210" t="str">
        <f t="shared" ca="1" si="86"/>
        <v/>
      </c>
      <c r="AP210" t="str">
        <f t="shared" ca="1" si="87"/>
        <v/>
      </c>
      <c r="AQ210" t="str">
        <f t="shared" ca="1" si="88"/>
        <v/>
      </c>
      <c r="AR210" t="str">
        <f t="shared" ca="1" si="89"/>
        <v/>
      </c>
      <c r="AS210" t="str">
        <f t="shared" ca="1" si="90"/>
        <v/>
      </c>
      <c r="AT210" t="str">
        <f t="shared" ca="1" si="91"/>
        <v/>
      </c>
    </row>
    <row r="211" spans="1:46" x14ac:dyDescent="0.3">
      <c r="A211" s="2">
        <v>209</v>
      </c>
      <c r="B211" s="19" t="str">
        <f t="shared" si="92"/>
        <v/>
      </c>
      <c r="C211" s="20" t="str">
        <f>IF(Protokoll!C211="","",Protokoll!C211)</f>
        <v/>
      </c>
      <c r="D211" s="20" t="str">
        <f>IF(Protokoll!D211="","",Protokoll!D211)</f>
        <v/>
      </c>
      <c r="E211" s="20" t="str">
        <f>IF(Protokoll!E211="","",Protokoll!E211)</f>
        <v/>
      </c>
      <c r="F211" s="20" t="str">
        <f>IF(Protokoll!F211="","",Protokoll!F211)</f>
        <v/>
      </c>
      <c r="G211" s="82" t="str">
        <f>IF(Protokoll!G211="","",Protokoll!G211)</f>
        <v/>
      </c>
      <c r="H211" s="20" t="str">
        <f>IF(Protokoll!H211="","",Protokoll!H211)</f>
        <v/>
      </c>
      <c r="I211" s="20" t="str">
        <f>IF(Protokoll!I211="","",Protokoll!I211)</f>
        <v/>
      </c>
      <c r="J211" s="83" t="str">
        <f>IF(Protokoll!J211="","",Protokoll!J211)</f>
        <v/>
      </c>
      <c r="K211" s="20" t="str">
        <f>IF(Protokoll!K211="","",Protokoll!K211)</f>
        <v/>
      </c>
      <c r="L211" s="20" t="str">
        <f>IF(Protokoll!L211="","",Protokoll!L211)</f>
        <v/>
      </c>
      <c r="M211" s="84" t="str">
        <f>IF(Protokoll!M211="","",Protokoll!M211)</f>
        <v/>
      </c>
      <c r="N211" s="20" t="str">
        <f ca="1">IF(Protokoll!N211="","",VLOOKUP(Protokoll!N211,(INDIRECT(CONCATENATE($B211,"!Q2:S22"))),3,1))</f>
        <v/>
      </c>
      <c r="O211" s="20" t="str">
        <f ca="1">IF(Protokoll!O211="","",VLOOKUP(Protokoll!O211,(INDIRECT(CONCATENATE($B211,"!G2:O22"))),9,1))</f>
        <v/>
      </c>
      <c r="P211" s="20" t="str">
        <f ca="1">IF(Protokoll!P211="","",VLOOKUP(Protokoll!P211,(INDIRECT(CONCATENATE($B211,"!H2:O22"))),8,1))</f>
        <v/>
      </c>
      <c r="Q211" s="20" t="str">
        <f ca="1">IF(Protokoll!Q211="","",VLOOKUP(Protokoll!Q211,(INDIRECT(CONCATENATE($B211,"!I2:O22"))),7,1))</f>
        <v/>
      </c>
      <c r="R211" s="20" t="str">
        <f ca="1">IF(Protokoll!R211="","",VLOOKUP(Protokoll!R211,(INDIRECT(CONCATENATE($B211,"!J2:O22"))),6,1))</f>
        <v/>
      </c>
      <c r="S211" s="20" t="str">
        <f ca="1">IF(Protokoll!S211="","",VLOOKUP(Protokoll!S211,(INDIRECT(CONCATENATE($B211,"!K2:O22"))),5,1))</f>
        <v/>
      </c>
      <c r="T211" s="20" t="str">
        <f ca="1">IF(Protokoll!T211="","",VLOOKUP(Protokoll!T211,(INDIRECT(CONCATENATE($B211,"!R2:S22"))),2,1))</f>
        <v/>
      </c>
      <c r="U211" s="20" t="str">
        <f ca="1">IF(Protokoll!U211="","",VLOOKUP(Protokoll!U211,(INDIRECT(CONCATENATE($B211,"!M2:O22"))),3,1))</f>
        <v/>
      </c>
      <c r="V211" s="20" t="str">
        <f ca="1">IF(Protokoll!V211="","",VLOOKUP(Protokoll!V211,(INDIRECT(CONCATENATE($B211,"!N2:O22"))),2,1))</f>
        <v/>
      </c>
      <c r="W211" s="83" t="str">
        <f>IF(Protokoll!W211="","",Protokoll!W211)</f>
        <v/>
      </c>
      <c r="X211" s="85" t="str">
        <f t="shared" ca="1" si="93"/>
        <v/>
      </c>
      <c r="AB211" t="str">
        <f t="shared" ca="1" si="74"/>
        <v/>
      </c>
      <c r="AC211" t="str">
        <f t="shared" ca="1" si="75"/>
        <v/>
      </c>
      <c r="AD211" t="str">
        <f t="shared" ca="1" si="76"/>
        <v/>
      </c>
      <c r="AE211" t="str">
        <f t="shared" ca="1" si="77"/>
        <v/>
      </c>
      <c r="AF211" t="str">
        <f t="shared" ca="1" si="78"/>
        <v/>
      </c>
      <c r="AG211" t="str">
        <f t="shared" ca="1" si="79"/>
        <v/>
      </c>
      <c r="AH211" t="str">
        <f t="shared" ca="1" si="80"/>
        <v/>
      </c>
      <c r="AI211" t="str">
        <f t="shared" ca="1" si="81"/>
        <v/>
      </c>
      <c r="AJ211" t="str">
        <f t="shared" ca="1" si="82"/>
        <v/>
      </c>
      <c r="AL211" t="str">
        <f t="shared" ca="1" si="83"/>
        <v/>
      </c>
      <c r="AM211" t="str">
        <f t="shared" ca="1" si="84"/>
        <v/>
      </c>
      <c r="AN211" t="str">
        <f t="shared" ca="1" si="85"/>
        <v/>
      </c>
      <c r="AO211" t="str">
        <f t="shared" ca="1" si="86"/>
        <v/>
      </c>
      <c r="AP211" t="str">
        <f t="shared" ca="1" si="87"/>
        <v/>
      </c>
      <c r="AQ211" t="str">
        <f t="shared" ca="1" si="88"/>
        <v/>
      </c>
      <c r="AR211" t="str">
        <f t="shared" ca="1" si="89"/>
        <v/>
      </c>
      <c r="AS211" t="str">
        <f t="shared" ca="1" si="90"/>
        <v/>
      </c>
      <c r="AT211" t="str">
        <f t="shared" ca="1" si="91"/>
        <v/>
      </c>
    </row>
    <row r="212" spans="1:46" x14ac:dyDescent="0.3">
      <c r="A212" s="15">
        <v>210</v>
      </c>
      <c r="B212" s="16" t="str">
        <f t="shared" si="92"/>
        <v/>
      </c>
      <c r="C212" s="18" t="str">
        <f>IF(Protokoll!C212="","",Protokoll!C212)</f>
        <v/>
      </c>
      <c r="D212" s="18" t="str">
        <f>IF(Protokoll!D212="","",Protokoll!D212)</f>
        <v/>
      </c>
      <c r="E212" s="18" t="str">
        <f>IF(Protokoll!E212="","",Protokoll!E212)</f>
        <v/>
      </c>
      <c r="F212" s="18" t="str">
        <f>IF(Protokoll!F212="","",Protokoll!F212)</f>
        <v/>
      </c>
      <c r="G212" s="86" t="str">
        <f>IF(Protokoll!G212="","",Protokoll!G212)</f>
        <v/>
      </c>
      <c r="H212" s="18" t="str">
        <f>IF(Protokoll!H212="","",Protokoll!H212)</f>
        <v/>
      </c>
      <c r="I212" s="18" t="str">
        <f>IF(Protokoll!I212="","",Protokoll!I212)</f>
        <v/>
      </c>
      <c r="J212" s="79" t="str">
        <f>IF(Protokoll!J212="","",Protokoll!J212)</f>
        <v/>
      </c>
      <c r="K212" s="18" t="str">
        <f>IF(Protokoll!K212="","",Protokoll!K212)</f>
        <v/>
      </c>
      <c r="L212" s="18" t="str">
        <f>IF(Protokoll!L212="","",Protokoll!L212)</f>
        <v/>
      </c>
      <c r="M212" s="80" t="str">
        <f>IF(Protokoll!M212="","",Protokoll!M212)</f>
        <v/>
      </c>
      <c r="N212" s="18" t="str">
        <f ca="1">IF(Protokoll!N212="","",VLOOKUP(Protokoll!N212,(INDIRECT(CONCATENATE($B212,"!Q2:S22"))),3,1))</f>
        <v/>
      </c>
      <c r="O212" s="18" t="str">
        <f ca="1">IF(Protokoll!O212="","",VLOOKUP(Protokoll!O212,(INDIRECT(CONCATENATE($B212,"!G2:O22"))),9,1))</f>
        <v/>
      </c>
      <c r="P212" s="18" t="str">
        <f ca="1">IF(Protokoll!P212="","",VLOOKUP(Protokoll!P212,(INDIRECT(CONCATENATE($B212,"!H2:O22"))),8,1))</f>
        <v/>
      </c>
      <c r="Q212" s="18" t="str">
        <f ca="1">IF(Protokoll!Q212="","",VLOOKUP(Protokoll!Q212,(INDIRECT(CONCATENATE($B212,"!I2:O22"))),7,1))</f>
        <v/>
      </c>
      <c r="R212" s="18" t="str">
        <f ca="1">IF(Protokoll!R212="","",VLOOKUP(Protokoll!R212,(INDIRECT(CONCATENATE($B212,"!J2:O22"))),6,1))</f>
        <v/>
      </c>
      <c r="S212" s="18" t="str">
        <f ca="1">IF(Protokoll!S212="","",VLOOKUP(Protokoll!S212,(INDIRECT(CONCATENATE($B212,"!K2:O22"))),5,1))</f>
        <v/>
      </c>
      <c r="T212" s="18" t="str">
        <f ca="1">IF(Protokoll!T212="","",VLOOKUP(Protokoll!T212,(INDIRECT(CONCATENATE($B212,"!R2:S22"))),2,1))</f>
        <v/>
      </c>
      <c r="U212" s="18" t="str">
        <f ca="1">IF(Protokoll!U212="","",VLOOKUP(Protokoll!U212,(INDIRECT(CONCATENATE($B212,"!M2:O22"))),3,1))</f>
        <v/>
      </c>
      <c r="V212" s="18" t="str">
        <f ca="1">IF(Protokoll!V212="","",VLOOKUP(Protokoll!V212,(INDIRECT(CONCATENATE($B212,"!N2:O22"))),2,1))</f>
        <v/>
      </c>
      <c r="W212" s="79" t="str">
        <f>IF(Protokoll!W212="","",Protokoll!W212)</f>
        <v/>
      </c>
      <c r="X212" s="81" t="str">
        <f t="shared" ca="1" si="93"/>
        <v/>
      </c>
      <c r="AB212" t="str">
        <f t="shared" ca="1" si="74"/>
        <v/>
      </c>
      <c r="AC212" t="str">
        <f t="shared" ca="1" si="75"/>
        <v/>
      </c>
      <c r="AD212" t="str">
        <f t="shared" ca="1" si="76"/>
        <v/>
      </c>
      <c r="AE212" t="str">
        <f t="shared" ca="1" si="77"/>
        <v/>
      </c>
      <c r="AF212" t="str">
        <f t="shared" ca="1" si="78"/>
        <v/>
      </c>
      <c r="AG212" t="str">
        <f t="shared" ca="1" si="79"/>
        <v/>
      </c>
      <c r="AH212" t="str">
        <f t="shared" ca="1" si="80"/>
        <v/>
      </c>
      <c r="AI212" t="str">
        <f t="shared" ca="1" si="81"/>
        <v/>
      </c>
      <c r="AJ212" t="str">
        <f t="shared" ca="1" si="82"/>
        <v/>
      </c>
      <c r="AL212" t="str">
        <f t="shared" ca="1" si="83"/>
        <v/>
      </c>
      <c r="AM212" t="str">
        <f t="shared" ca="1" si="84"/>
        <v/>
      </c>
      <c r="AN212" t="str">
        <f t="shared" ca="1" si="85"/>
        <v/>
      </c>
      <c r="AO212" t="str">
        <f t="shared" ca="1" si="86"/>
        <v/>
      </c>
      <c r="AP212" t="str">
        <f t="shared" ca="1" si="87"/>
        <v/>
      </c>
      <c r="AQ212" t="str">
        <f t="shared" ca="1" si="88"/>
        <v/>
      </c>
      <c r="AR212" t="str">
        <f t="shared" ca="1" si="89"/>
        <v/>
      </c>
      <c r="AS212" t="str">
        <f t="shared" ca="1" si="90"/>
        <v/>
      </c>
      <c r="AT212" t="str">
        <f t="shared" ca="1" si="91"/>
        <v/>
      </c>
    </row>
    <row r="213" spans="1:46" x14ac:dyDescent="0.3">
      <c r="A213" s="2">
        <v>211</v>
      </c>
      <c r="B213" s="19" t="str">
        <f t="shared" si="92"/>
        <v/>
      </c>
      <c r="C213" s="20" t="str">
        <f>IF(Protokoll!C213="","",Protokoll!C213)</f>
        <v/>
      </c>
      <c r="D213" s="20" t="str">
        <f>IF(Protokoll!D213="","",Protokoll!D213)</f>
        <v/>
      </c>
      <c r="E213" s="20" t="str">
        <f>IF(Protokoll!E213="","",Protokoll!E213)</f>
        <v/>
      </c>
      <c r="F213" s="20" t="str">
        <f>IF(Protokoll!F213="","",Protokoll!F213)</f>
        <v/>
      </c>
      <c r="G213" s="82" t="str">
        <f>IF(Protokoll!G213="","",Protokoll!G213)</f>
        <v/>
      </c>
      <c r="H213" s="20" t="str">
        <f>IF(Protokoll!H213="","",Protokoll!H213)</f>
        <v/>
      </c>
      <c r="I213" s="20" t="str">
        <f>IF(Protokoll!I213="","",Protokoll!I213)</f>
        <v/>
      </c>
      <c r="J213" s="83" t="str">
        <f>IF(Protokoll!J213="","",Protokoll!J213)</f>
        <v/>
      </c>
      <c r="K213" s="20" t="str">
        <f>IF(Protokoll!K213="","",Protokoll!K213)</f>
        <v/>
      </c>
      <c r="L213" s="20" t="str">
        <f>IF(Protokoll!L213="","",Protokoll!L213)</f>
        <v/>
      </c>
      <c r="M213" s="84" t="str">
        <f>IF(Protokoll!M213="","",Protokoll!M213)</f>
        <v/>
      </c>
      <c r="N213" s="20" t="str">
        <f ca="1">IF(Protokoll!N213="","",VLOOKUP(Protokoll!N213,(INDIRECT(CONCATENATE($B213,"!Q2:S22"))),3,1))</f>
        <v/>
      </c>
      <c r="O213" s="20" t="str">
        <f ca="1">IF(Protokoll!O213="","",VLOOKUP(Protokoll!O213,(INDIRECT(CONCATENATE($B213,"!G2:O22"))),9,1))</f>
        <v/>
      </c>
      <c r="P213" s="20" t="str">
        <f ca="1">IF(Protokoll!P213="","",VLOOKUP(Protokoll!P213,(INDIRECT(CONCATENATE($B213,"!H2:O22"))),8,1))</f>
        <v/>
      </c>
      <c r="Q213" s="20" t="str">
        <f ca="1">IF(Protokoll!Q213="","",VLOOKUP(Protokoll!Q213,(INDIRECT(CONCATENATE($B213,"!I2:O22"))),7,1))</f>
        <v/>
      </c>
      <c r="R213" s="20" t="str">
        <f ca="1">IF(Protokoll!R213="","",VLOOKUP(Protokoll!R213,(INDIRECT(CONCATENATE($B213,"!J2:O22"))),6,1))</f>
        <v/>
      </c>
      <c r="S213" s="20" t="str">
        <f ca="1">IF(Protokoll!S213="","",VLOOKUP(Protokoll!S213,(INDIRECT(CONCATENATE($B213,"!K2:O22"))),5,1))</f>
        <v/>
      </c>
      <c r="T213" s="20" t="str">
        <f ca="1">IF(Protokoll!T213="","",VLOOKUP(Protokoll!T213,(INDIRECT(CONCATENATE($B213,"!R2:S22"))),2,1))</f>
        <v/>
      </c>
      <c r="U213" s="20" t="str">
        <f ca="1">IF(Protokoll!U213="","",VLOOKUP(Protokoll!U213,(INDIRECT(CONCATENATE($B213,"!M2:O22"))),3,1))</f>
        <v/>
      </c>
      <c r="V213" s="20" t="str">
        <f ca="1">IF(Protokoll!V213="","",VLOOKUP(Protokoll!V213,(INDIRECT(CONCATENATE($B213,"!N2:O22"))),2,1))</f>
        <v/>
      </c>
      <c r="W213" s="83" t="str">
        <f>IF(Protokoll!W213="","",Protokoll!W213)</f>
        <v/>
      </c>
      <c r="X213" s="85" t="str">
        <f t="shared" ca="1" si="93"/>
        <v/>
      </c>
      <c r="AB213" t="str">
        <f t="shared" ca="1" si="74"/>
        <v/>
      </c>
      <c r="AC213" t="str">
        <f t="shared" ca="1" si="75"/>
        <v/>
      </c>
      <c r="AD213" t="str">
        <f t="shared" ca="1" si="76"/>
        <v/>
      </c>
      <c r="AE213" t="str">
        <f t="shared" ca="1" si="77"/>
        <v/>
      </c>
      <c r="AF213" t="str">
        <f t="shared" ca="1" si="78"/>
        <v/>
      </c>
      <c r="AG213" t="str">
        <f t="shared" ca="1" si="79"/>
        <v/>
      </c>
      <c r="AH213" t="str">
        <f t="shared" ca="1" si="80"/>
        <v/>
      </c>
      <c r="AI213" t="str">
        <f t="shared" ca="1" si="81"/>
        <v/>
      </c>
      <c r="AJ213" t="str">
        <f t="shared" ca="1" si="82"/>
        <v/>
      </c>
      <c r="AL213" t="str">
        <f t="shared" ca="1" si="83"/>
        <v/>
      </c>
      <c r="AM213" t="str">
        <f t="shared" ca="1" si="84"/>
        <v/>
      </c>
      <c r="AN213" t="str">
        <f t="shared" ca="1" si="85"/>
        <v/>
      </c>
      <c r="AO213" t="str">
        <f t="shared" ca="1" si="86"/>
        <v/>
      </c>
      <c r="AP213" t="str">
        <f t="shared" ca="1" si="87"/>
        <v/>
      </c>
      <c r="AQ213" t="str">
        <f t="shared" ca="1" si="88"/>
        <v/>
      </c>
      <c r="AR213" t="str">
        <f t="shared" ca="1" si="89"/>
        <v/>
      </c>
      <c r="AS213" t="str">
        <f t="shared" ca="1" si="90"/>
        <v/>
      </c>
      <c r="AT213" t="str">
        <f t="shared" ca="1" si="91"/>
        <v/>
      </c>
    </row>
    <row r="214" spans="1:46" x14ac:dyDescent="0.3">
      <c r="A214" s="15">
        <v>212</v>
      </c>
      <c r="B214" s="16" t="str">
        <f t="shared" si="92"/>
        <v/>
      </c>
      <c r="C214" s="18" t="str">
        <f>IF(Protokoll!C214="","",Protokoll!C214)</f>
        <v/>
      </c>
      <c r="D214" s="18" t="str">
        <f>IF(Protokoll!D214="","",Protokoll!D214)</f>
        <v/>
      </c>
      <c r="E214" s="18" t="str">
        <f>IF(Protokoll!E214="","",Protokoll!E214)</f>
        <v/>
      </c>
      <c r="F214" s="18" t="str">
        <f>IF(Protokoll!F214="","",Protokoll!F214)</f>
        <v/>
      </c>
      <c r="G214" s="86" t="str">
        <f>IF(Protokoll!G214="","",Protokoll!G214)</f>
        <v/>
      </c>
      <c r="H214" s="18" t="str">
        <f>IF(Protokoll!H214="","",Protokoll!H214)</f>
        <v/>
      </c>
      <c r="I214" s="18" t="str">
        <f>IF(Protokoll!I214="","",Protokoll!I214)</f>
        <v/>
      </c>
      <c r="J214" s="79" t="str">
        <f>IF(Protokoll!J214="","",Protokoll!J214)</f>
        <v/>
      </c>
      <c r="K214" s="18" t="str">
        <f>IF(Protokoll!K214="","",Protokoll!K214)</f>
        <v/>
      </c>
      <c r="L214" s="18" t="str">
        <f>IF(Protokoll!L214="","",Protokoll!L214)</f>
        <v/>
      </c>
      <c r="M214" s="80" t="str">
        <f>IF(Protokoll!M214="","",Protokoll!M214)</f>
        <v/>
      </c>
      <c r="N214" s="18" t="str">
        <f ca="1">IF(Protokoll!N214="","",VLOOKUP(Protokoll!N214,(INDIRECT(CONCATENATE($B214,"!Q2:S22"))),3,1))</f>
        <v/>
      </c>
      <c r="O214" s="18" t="str">
        <f ca="1">IF(Protokoll!O214="","",VLOOKUP(Protokoll!O214,(INDIRECT(CONCATENATE($B214,"!G2:O22"))),9,1))</f>
        <v/>
      </c>
      <c r="P214" s="18" t="str">
        <f ca="1">IF(Protokoll!P214="","",VLOOKUP(Protokoll!P214,(INDIRECT(CONCATENATE($B214,"!H2:O22"))),8,1))</f>
        <v/>
      </c>
      <c r="Q214" s="18" t="str">
        <f ca="1">IF(Protokoll!Q214="","",VLOOKUP(Protokoll!Q214,(INDIRECT(CONCATENATE($B214,"!I2:O22"))),7,1))</f>
        <v/>
      </c>
      <c r="R214" s="18" t="str">
        <f ca="1">IF(Protokoll!R214="","",VLOOKUP(Protokoll!R214,(INDIRECT(CONCATENATE($B214,"!J2:O22"))),6,1))</f>
        <v/>
      </c>
      <c r="S214" s="18" t="str">
        <f ca="1">IF(Protokoll!S214="","",VLOOKUP(Protokoll!S214,(INDIRECT(CONCATENATE($B214,"!K2:O22"))),5,1))</f>
        <v/>
      </c>
      <c r="T214" s="18" t="str">
        <f ca="1">IF(Protokoll!T214="","",VLOOKUP(Protokoll!T214,(INDIRECT(CONCATENATE($B214,"!R2:S22"))),2,1))</f>
        <v/>
      </c>
      <c r="U214" s="18" t="str">
        <f ca="1">IF(Protokoll!U214="","",VLOOKUP(Protokoll!U214,(INDIRECT(CONCATENATE($B214,"!M2:O22"))),3,1))</f>
        <v/>
      </c>
      <c r="V214" s="18" t="str">
        <f ca="1">IF(Protokoll!V214="","",VLOOKUP(Protokoll!V214,(INDIRECT(CONCATENATE($B214,"!N2:O22"))),2,1))</f>
        <v/>
      </c>
      <c r="W214" s="79" t="str">
        <f>IF(Protokoll!W214="","",Protokoll!W214)</f>
        <v/>
      </c>
      <c r="X214" s="81" t="str">
        <f t="shared" ca="1" si="93"/>
        <v/>
      </c>
      <c r="AB214" t="str">
        <f t="shared" ca="1" si="74"/>
        <v/>
      </c>
      <c r="AC214" t="str">
        <f t="shared" ca="1" si="75"/>
        <v/>
      </c>
      <c r="AD214" t="str">
        <f t="shared" ca="1" si="76"/>
        <v/>
      </c>
      <c r="AE214" t="str">
        <f t="shared" ca="1" si="77"/>
        <v/>
      </c>
      <c r="AF214" t="str">
        <f t="shared" ca="1" si="78"/>
        <v/>
      </c>
      <c r="AG214" t="str">
        <f t="shared" ca="1" si="79"/>
        <v/>
      </c>
      <c r="AH214" t="str">
        <f t="shared" ca="1" si="80"/>
        <v/>
      </c>
      <c r="AI214" t="str">
        <f t="shared" ca="1" si="81"/>
        <v/>
      </c>
      <c r="AJ214" t="str">
        <f t="shared" ca="1" si="82"/>
        <v/>
      </c>
      <c r="AL214" t="str">
        <f t="shared" ca="1" si="83"/>
        <v/>
      </c>
      <c r="AM214" t="str">
        <f t="shared" ca="1" si="84"/>
        <v/>
      </c>
      <c r="AN214" t="str">
        <f t="shared" ca="1" si="85"/>
        <v/>
      </c>
      <c r="AO214" t="str">
        <f t="shared" ca="1" si="86"/>
        <v/>
      </c>
      <c r="AP214" t="str">
        <f t="shared" ca="1" si="87"/>
        <v/>
      </c>
      <c r="AQ214" t="str">
        <f t="shared" ca="1" si="88"/>
        <v/>
      </c>
      <c r="AR214" t="str">
        <f t="shared" ca="1" si="89"/>
        <v/>
      </c>
      <c r="AS214" t="str">
        <f t="shared" ca="1" si="90"/>
        <v/>
      </c>
      <c r="AT214" t="str">
        <f t="shared" ca="1" si="91"/>
        <v/>
      </c>
    </row>
    <row r="215" spans="1:46" x14ac:dyDescent="0.3">
      <c r="A215" s="2">
        <v>213</v>
      </c>
      <c r="B215" s="19" t="str">
        <f t="shared" si="92"/>
        <v/>
      </c>
      <c r="C215" s="20" t="str">
        <f>IF(Protokoll!C215="","",Protokoll!C215)</f>
        <v/>
      </c>
      <c r="D215" s="20" t="str">
        <f>IF(Protokoll!D215="","",Protokoll!D215)</f>
        <v/>
      </c>
      <c r="E215" s="20" t="str">
        <f>IF(Protokoll!E215="","",Protokoll!E215)</f>
        <v/>
      </c>
      <c r="F215" s="20" t="str">
        <f>IF(Protokoll!F215="","",Protokoll!F215)</f>
        <v/>
      </c>
      <c r="G215" s="82" t="str">
        <f>IF(Protokoll!G215="","",Protokoll!G215)</f>
        <v/>
      </c>
      <c r="H215" s="20" t="str">
        <f>IF(Protokoll!H215="","",Protokoll!H215)</f>
        <v/>
      </c>
      <c r="I215" s="20" t="str">
        <f>IF(Protokoll!I215="","",Protokoll!I215)</f>
        <v/>
      </c>
      <c r="J215" s="83" t="str">
        <f>IF(Protokoll!J215="","",Protokoll!J215)</f>
        <v/>
      </c>
      <c r="K215" s="20" t="str">
        <f>IF(Protokoll!K215="","",Protokoll!K215)</f>
        <v/>
      </c>
      <c r="L215" s="20" t="str">
        <f>IF(Protokoll!L215="","",Protokoll!L215)</f>
        <v/>
      </c>
      <c r="M215" s="84" t="str">
        <f>IF(Protokoll!M215="","",Protokoll!M215)</f>
        <v/>
      </c>
      <c r="N215" s="20" t="str">
        <f ca="1">IF(Protokoll!N215="","",VLOOKUP(Protokoll!N215,(INDIRECT(CONCATENATE($B215,"!Q2:S22"))),3,1))</f>
        <v/>
      </c>
      <c r="O215" s="20" t="str">
        <f ca="1">IF(Protokoll!O215="","",VLOOKUP(Protokoll!O215,(INDIRECT(CONCATENATE($B215,"!G2:O22"))),9,1))</f>
        <v/>
      </c>
      <c r="P215" s="20" t="str">
        <f ca="1">IF(Protokoll!P215="","",VLOOKUP(Protokoll!P215,(INDIRECT(CONCATENATE($B215,"!H2:O22"))),8,1))</f>
        <v/>
      </c>
      <c r="Q215" s="20" t="str">
        <f ca="1">IF(Protokoll!Q215="","",VLOOKUP(Protokoll!Q215,(INDIRECT(CONCATENATE($B215,"!I2:O22"))),7,1))</f>
        <v/>
      </c>
      <c r="R215" s="20" t="str">
        <f ca="1">IF(Protokoll!R215="","",VLOOKUP(Protokoll!R215,(INDIRECT(CONCATENATE($B215,"!J2:O22"))),6,1))</f>
        <v/>
      </c>
      <c r="S215" s="20" t="str">
        <f ca="1">IF(Protokoll!S215="","",VLOOKUP(Protokoll!S215,(INDIRECT(CONCATENATE($B215,"!K2:O22"))),5,1))</f>
        <v/>
      </c>
      <c r="T215" s="20" t="str">
        <f ca="1">IF(Protokoll!T215="","",VLOOKUP(Protokoll!T215,(INDIRECT(CONCATENATE($B215,"!R2:S22"))),2,1))</f>
        <v/>
      </c>
      <c r="U215" s="20" t="str">
        <f ca="1">IF(Protokoll!U215="","",VLOOKUP(Protokoll!U215,(INDIRECT(CONCATENATE($B215,"!M2:O22"))),3,1))</f>
        <v/>
      </c>
      <c r="V215" s="20" t="str">
        <f ca="1">IF(Protokoll!V215="","",VLOOKUP(Protokoll!V215,(INDIRECT(CONCATENATE($B215,"!N2:O22"))),2,1))</f>
        <v/>
      </c>
      <c r="W215" s="83" t="str">
        <f>IF(Protokoll!W215="","",Protokoll!W215)</f>
        <v/>
      </c>
      <c r="X215" s="85" t="str">
        <f t="shared" ca="1" si="93"/>
        <v/>
      </c>
      <c r="AB215" t="str">
        <f t="shared" ca="1" si="74"/>
        <v/>
      </c>
      <c r="AC215" t="str">
        <f t="shared" ca="1" si="75"/>
        <v/>
      </c>
      <c r="AD215" t="str">
        <f t="shared" ca="1" si="76"/>
        <v/>
      </c>
      <c r="AE215" t="str">
        <f t="shared" ca="1" si="77"/>
        <v/>
      </c>
      <c r="AF215" t="str">
        <f t="shared" ca="1" si="78"/>
        <v/>
      </c>
      <c r="AG215" t="str">
        <f t="shared" ca="1" si="79"/>
        <v/>
      </c>
      <c r="AH215" t="str">
        <f t="shared" ca="1" si="80"/>
        <v/>
      </c>
      <c r="AI215" t="str">
        <f t="shared" ca="1" si="81"/>
        <v/>
      </c>
      <c r="AJ215" t="str">
        <f t="shared" ca="1" si="82"/>
        <v/>
      </c>
      <c r="AL215" t="str">
        <f t="shared" ca="1" si="83"/>
        <v/>
      </c>
      <c r="AM215" t="str">
        <f t="shared" ca="1" si="84"/>
        <v/>
      </c>
      <c r="AN215" t="str">
        <f t="shared" ca="1" si="85"/>
        <v/>
      </c>
      <c r="AO215" t="str">
        <f t="shared" ca="1" si="86"/>
        <v/>
      </c>
      <c r="AP215" t="str">
        <f t="shared" ca="1" si="87"/>
        <v/>
      </c>
      <c r="AQ215" t="str">
        <f t="shared" ca="1" si="88"/>
        <v/>
      </c>
      <c r="AR215" t="str">
        <f t="shared" ca="1" si="89"/>
        <v/>
      </c>
      <c r="AS215" t="str">
        <f t="shared" ca="1" si="90"/>
        <v/>
      </c>
      <c r="AT215" t="str">
        <f t="shared" ca="1" si="91"/>
        <v/>
      </c>
    </row>
    <row r="216" spans="1:46" x14ac:dyDescent="0.3">
      <c r="A216" s="15">
        <v>214</v>
      </c>
      <c r="B216" s="16" t="str">
        <f t="shared" si="92"/>
        <v/>
      </c>
      <c r="C216" s="18" t="str">
        <f>IF(Protokoll!C216="","",Protokoll!C216)</f>
        <v/>
      </c>
      <c r="D216" s="18" t="str">
        <f>IF(Protokoll!D216="","",Protokoll!D216)</f>
        <v/>
      </c>
      <c r="E216" s="18" t="str">
        <f>IF(Protokoll!E216="","",Protokoll!E216)</f>
        <v/>
      </c>
      <c r="F216" s="18" t="str">
        <f>IF(Protokoll!F216="","",Protokoll!F216)</f>
        <v/>
      </c>
      <c r="G216" s="86" t="str">
        <f>IF(Protokoll!G216="","",Protokoll!G216)</f>
        <v/>
      </c>
      <c r="H216" s="18" t="str">
        <f>IF(Protokoll!H216="","",Protokoll!H216)</f>
        <v/>
      </c>
      <c r="I216" s="18" t="str">
        <f>IF(Protokoll!I216="","",Protokoll!I216)</f>
        <v/>
      </c>
      <c r="J216" s="79" t="str">
        <f>IF(Protokoll!J216="","",Protokoll!J216)</f>
        <v/>
      </c>
      <c r="K216" s="18" t="str">
        <f>IF(Protokoll!K216="","",Protokoll!K216)</f>
        <v/>
      </c>
      <c r="L216" s="18" t="str">
        <f>IF(Protokoll!L216="","",Protokoll!L216)</f>
        <v/>
      </c>
      <c r="M216" s="80" t="str">
        <f>IF(Protokoll!M216="","",Protokoll!M216)</f>
        <v/>
      </c>
      <c r="N216" s="18" t="str">
        <f ca="1">IF(Protokoll!N216="","",VLOOKUP(Protokoll!N216,(INDIRECT(CONCATENATE($B216,"!Q2:S22"))),3,1))</f>
        <v/>
      </c>
      <c r="O216" s="18" t="str">
        <f ca="1">IF(Protokoll!O216="","",VLOOKUP(Protokoll!O216,(INDIRECT(CONCATENATE($B216,"!G2:O22"))),9,1))</f>
        <v/>
      </c>
      <c r="P216" s="18" t="str">
        <f ca="1">IF(Protokoll!P216="","",VLOOKUP(Protokoll!P216,(INDIRECT(CONCATENATE($B216,"!H2:O22"))),8,1))</f>
        <v/>
      </c>
      <c r="Q216" s="18" t="str">
        <f ca="1">IF(Protokoll!Q216="","",VLOOKUP(Protokoll!Q216,(INDIRECT(CONCATENATE($B216,"!I2:O22"))),7,1))</f>
        <v/>
      </c>
      <c r="R216" s="18" t="str">
        <f ca="1">IF(Protokoll!R216="","",VLOOKUP(Protokoll!R216,(INDIRECT(CONCATENATE($B216,"!J2:O22"))),6,1))</f>
        <v/>
      </c>
      <c r="S216" s="18" t="str">
        <f ca="1">IF(Protokoll!S216="","",VLOOKUP(Protokoll!S216,(INDIRECT(CONCATENATE($B216,"!K2:O22"))),5,1))</f>
        <v/>
      </c>
      <c r="T216" s="18" t="str">
        <f ca="1">IF(Protokoll!T216="","",VLOOKUP(Protokoll!T216,(INDIRECT(CONCATENATE($B216,"!R2:S22"))),2,1))</f>
        <v/>
      </c>
      <c r="U216" s="18" t="str">
        <f ca="1">IF(Protokoll!U216="","",VLOOKUP(Protokoll!U216,(INDIRECT(CONCATENATE($B216,"!M2:O22"))),3,1))</f>
        <v/>
      </c>
      <c r="V216" s="18" t="str">
        <f ca="1">IF(Protokoll!V216="","",VLOOKUP(Protokoll!V216,(INDIRECT(CONCATENATE($B216,"!N2:O22"))),2,1))</f>
        <v/>
      </c>
      <c r="W216" s="79" t="str">
        <f>IF(Protokoll!W216="","",Protokoll!W216)</f>
        <v/>
      </c>
      <c r="X216" s="81" t="str">
        <f t="shared" ca="1" si="93"/>
        <v/>
      </c>
      <c r="AB216" t="str">
        <f t="shared" ca="1" si="74"/>
        <v/>
      </c>
      <c r="AC216" t="str">
        <f t="shared" ca="1" si="75"/>
        <v/>
      </c>
      <c r="AD216" t="str">
        <f t="shared" ca="1" si="76"/>
        <v/>
      </c>
      <c r="AE216" t="str">
        <f t="shared" ca="1" si="77"/>
        <v/>
      </c>
      <c r="AF216" t="str">
        <f t="shared" ca="1" si="78"/>
        <v/>
      </c>
      <c r="AG216" t="str">
        <f t="shared" ca="1" si="79"/>
        <v/>
      </c>
      <c r="AH216" t="str">
        <f t="shared" ca="1" si="80"/>
        <v/>
      </c>
      <c r="AI216" t="str">
        <f t="shared" ca="1" si="81"/>
        <v/>
      </c>
      <c r="AJ216" t="str">
        <f t="shared" ca="1" si="82"/>
        <v/>
      </c>
      <c r="AL216" t="str">
        <f t="shared" ca="1" si="83"/>
        <v/>
      </c>
      <c r="AM216" t="str">
        <f t="shared" ca="1" si="84"/>
        <v/>
      </c>
      <c r="AN216" t="str">
        <f t="shared" ca="1" si="85"/>
        <v/>
      </c>
      <c r="AO216" t="str">
        <f t="shared" ca="1" si="86"/>
        <v/>
      </c>
      <c r="AP216" t="str">
        <f t="shared" ca="1" si="87"/>
        <v/>
      </c>
      <c r="AQ216" t="str">
        <f t="shared" ca="1" si="88"/>
        <v/>
      </c>
      <c r="AR216" t="str">
        <f t="shared" ca="1" si="89"/>
        <v/>
      </c>
      <c r="AS216" t="str">
        <f t="shared" ca="1" si="90"/>
        <v/>
      </c>
      <c r="AT216" t="str">
        <f t="shared" ca="1" si="91"/>
        <v/>
      </c>
    </row>
    <row r="217" spans="1:46" x14ac:dyDescent="0.3">
      <c r="A217" s="2">
        <v>215</v>
      </c>
      <c r="B217" s="19" t="str">
        <f t="shared" si="92"/>
        <v/>
      </c>
      <c r="C217" s="20" t="str">
        <f>IF(Protokoll!C217="","",Protokoll!C217)</f>
        <v/>
      </c>
      <c r="D217" s="20" t="str">
        <f>IF(Protokoll!D217="","",Protokoll!D217)</f>
        <v/>
      </c>
      <c r="E217" s="20" t="str">
        <f>IF(Protokoll!E217="","",Protokoll!E217)</f>
        <v/>
      </c>
      <c r="F217" s="20" t="str">
        <f>IF(Protokoll!F217="","",Protokoll!F217)</f>
        <v/>
      </c>
      <c r="G217" s="82" t="str">
        <f>IF(Protokoll!G217="","",Protokoll!G217)</f>
        <v/>
      </c>
      <c r="H217" s="20" t="str">
        <f>IF(Protokoll!H217="","",Protokoll!H217)</f>
        <v/>
      </c>
      <c r="I217" s="20" t="str">
        <f>IF(Protokoll!I217="","",Protokoll!I217)</f>
        <v/>
      </c>
      <c r="J217" s="83" t="str">
        <f>IF(Protokoll!J217="","",Protokoll!J217)</f>
        <v/>
      </c>
      <c r="K217" s="20" t="str">
        <f>IF(Protokoll!K217="","",Protokoll!K217)</f>
        <v/>
      </c>
      <c r="L217" s="20" t="str">
        <f>IF(Protokoll!L217="","",Protokoll!L217)</f>
        <v/>
      </c>
      <c r="M217" s="84" t="str">
        <f>IF(Protokoll!M217="","",Protokoll!M217)</f>
        <v/>
      </c>
      <c r="N217" s="20" t="str">
        <f ca="1">IF(Protokoll!N217="","",VLOOKUP(Protokoll!N217,(INDIRECT(CONCATENATE($B217,"!Q2:S22"))),3,1))</f>
        <v/>
      </c>
      <c r="O217" s="20" t="str">
        <f ca="1">IF(Protokoll!O217="","",VLOOKUP(Protokoll!O217,(INDIRECT(CONCATENATE($B217,"!G2:O22"))),9,1))</f>
        <v/>
      </c>
      <c r="P217" s="20" t="str">
        <f ca="1">IF(Protokoll!P217="","",VLOOKUP(Protokoll!P217,(INDIRECT(CONCATENATE($B217,"!H2:O22"))),8,1))</f>
        <v/>
      </c>
      <c r="Q217" s="20" t="str">
        <f ca="1">IF(Protokoll!Q217="","",VLOOKUP(Protokoll!Q217,(INDIRECT(CONCATENATE($B217,"!I2:O22"))),7,1))</f>
        <v/>
      </c>
      <c r="R217" s="20" t="str">
        <f ca="1">IF(Protokoll!R217="","",VLOOKUP(Protokoll!R217,(INDIRECT(CONCATENATE($B217,"!J2:O22"))),6,1))</f>
        <v/>
      </c>
      <c r="S217" s="20" t="str">
        <f ca="1">IF(Protokoll!S217="","",VLOOKUP(Protokoll!S217,(INDIRECT(CONCATENATE($B217,"!K2:O22"))),5,1))</f>
        <v/>
      </c>
      <c r="T217" s="20" t="str">
        <f ca="1">IF(Protokoll!T217="","",VLOOKUP(Protokoll!T217,(INDIRECT(CONCATENATE($B217,"!R2:S22"))),2,1))</f>
        <v/>
      </c>
      <c r="U217" s="20" t="str">
        <f ca="1">IF(Protokoll!U217="","",VLOOKUP(Protokoll!U217,(INDIRECT(CONCATENATE($B217,"!M2:O22"))),3,1))</f>
        <v/>
      </c>
      <c r="V217" s="20" t="str">
        <f ca="1">IF(Protokoll!V217="","",VLOOKUP(Protokoll!V217,(INDIRECT(CONCATENATE($B217,"!N2:O22"))),2,1))</f>
        <v/>
      </c>
      <c r="W217" s="83" t="str">
        <f>IF(Protokoll!W217="","",Protokoll!W217)</f>
        <v/>
      </c>
      <c r="X217" s="85" t="str">
        <f t="shared" ca="1" si="93"/>
        <v/>
      </c>
      <c r="AB217" t="str">
        <f t="shared" ca="1" si="74"/>
        <v/>
      </c>
      <c r="AC217" t="str">
        <f t="shared" ca="1" si="75"/>
        <v/>
      </c>
      <c r="AD217" t="str">
        <f t="shared" ca="1" si="76"/>
        <v/>
      </c>
      <c r="AE217" t="str">
        <f t="shared" ca="1" si="77"/>
        <v/>
      </c>
      <c r="AF217" t="str">
        <f t="shared" ca="1" si="78"/>
        <v/>
      </c>
      <c r="AG217" t="str">
        <f t="shared" ca="1" si="79"/>
        <v/>
      </c>
      <c r="AH217" t="str">
        <f t="shared" ca="1" si="80"/>
        <v/>
      </c>
      <c r="AI217" t="str">
        <f t="shared" ca="1" si="81"/>
        <v/>
      </c>
      <c r="AJ217" t="str">
        <f t="shared" ca="1" si="82"/>
        <v/>
      </c>
      <c r="AL217" t="str">
        <f t="shared" ca="1" si="83"/>
        <v/>
      </c>
      <c r="AM217" t="str">
        <f t="shared" ca="1" si="84"/>
        <v/>
      </c>
      <c r="AN217" t="str">
        <f t="shared" ca="1" si="85"/>
        <v/>
      </c>
      <c r="AO217" t="str">
        <f t="shared" ca="1" si="86"/>
        <v/>
      </c>
      <c r="AP217" t="str">
        <f t="shared" ca="1" si="87"/>
        <v/>
      </c>
      <c r="AQ217" t="str">
        <f t="shared" ca="1" si="88"/>
        <v/>
      </c>
      <c r="AR217" t="str">
        <f t="shared" ca="1" si="89"/>
        <v/>
      </c>
      <c r="AS217" t="str">
        <f t="shared" ca="1" si="90"/>
        <v/>
      </c>
      <c r="AT217" t="str">
        <f t="shared" ca="1" si="91"/>
        <v/>
      </c>
    </row>
    <row r="218" spans="1:46" x14ac:dyDescent="0.3">
      <c r="A218" s="15">
        <v>216</v>
      </c>
      <c r="B218" s="16" t="str">
        <f t="shared" si="92"/>
        <v/>
      </c>
      <c r="C218" s="18" t="str">
        <f>IF(Protokoll!C218="","",Protokoll!C218)</f>
        <v/>
      </c>
      <c r="D218" s="18" t="str">
        <f>IF(Protokoll!D218="","",Protokoll!D218)</f>
        <v/>
      </c>
      <c r="E218" s="18" t="str">
        <f>IF(Protokoll!E218="","",Protokoll!E218)</f>
        <v/>
      </c>
      <c r="F218" s="18" t="str">
        <f>IF(Protokoll!F218="","",Protokoll!F218)</f>
        <v/>
      </c>
      <c r="G218" s="86" t="str">
        <f>IF(Protokoll!G218="","",Protokoll!G218)</f>
        <v/>
      </c>
      <c r="H218" s="18" t="str">
        <f>IF(Protokoll!H218="","",Protokoll!H218)</f>
        <v/>
      </c>
      <c r="I218" s="18" t="str">
        <f>IF(Protokoll!I218="","",Protokoll!I218)</f>
        <v/>
      </c>
      <c r="J218" s="79" t="str">
        <f>IF(Protokoll!J218="","",Protokoll!J218)</f>
        <v/>
      </c>
      <c r="K218" s="18" t="str">
        <f>IF(Protokoll!K218="","",Protokoll!K218)</f>
        <v/>
      </c>
      <c r="L218" s="18" t="str">
        <f>IF(Protokoll!L218="","",Protokoll!L218)</f>
        <v/>
      </c>
      <c r="M218" s="80" t="str">
        <f>IF(Protokoll!M218="","",Protokoll!M218)</f>
        <v/>
      </c>
      <c r="N218" s="18" t="str">
        <f ca="1">IF(Protokoll!N218="","",VLOOKUP(Protokoll!N218,(INDIRECT(CONCATENATE($B218,"!Q2:S22"))),3,1))</f>
        <v/>
      </c>
      <c r="O218" s="18" t="str">
        <f ca="1">IF(Protokoll!O218="","",VLOOKUP(Protokoll!O218,(INDIRECT(CONCATENATE($B218,"!G2:O22"))),9,1))</f>
        <v/>
      </c>
      <c r="P218" s="18" t="str">
        <f ca="1">IF(Protokoll!P218="","",VLOOKUP(Protokoll!P218,(INDIRECT(CONCATENATE($B218,"!H2:O22"))),8,1))</f>
        <v/>
      </c>
      <c r="Q218" s="18" t="str">
        <f ca="1">IF(Protokoll!Q218="","",VLOOKUP(Protokoll!Q218,(INDIRECT(CONCATENATE($B218,"!I2:O22"))),7,1))</f>
        <v/>
      </c>
      <c r="R218" s="18" t="str">
        <f ca="1">IF(Protokoll!R218="","",VLOOKUP(Protokoll!R218,(INDIRECT(CONCATENATE($B218,"!J2:O22"))),6,1))</f>
        <v/>
      </c>
      <c r="S218" s="18" t="str">
        <f ca="1">IF(Protokoll!S218="","",VLOOKUP(Protokoll!S218,(INDIRECT(CONCATENATE($B218,"!K2:O22"))),5,1))</f>
        <v/>
      </c>
      <c r="T218" s="18" t="str">
        <f ca="1">IF(Protokoll!T218="","",VLOOKUP(Protokoll!T218,(INDIRECT(CONCATENATE($B218,"!R2:S22"))),2,1))</f>
        <v/>
      </c>
      <c r="U218" s="18" t="str">
        <f ca="1">IF(Protokoll!U218="","",VLOOKUP(Protokoll!U218,(INDIRECT(CONCATENATE($B218,"!M2:O22"))),3,1))</f>
        <v/>
      </c>
      <c r="V218" s="18" t="str">
        <f ca="1">IF(Protokoll!V218="","",VLOOKUP(Protokoll!V218,(INDIRECT(CONCATENATE($B218,"!N2:O22"))),2,1))</f>
        <v/>
      </c>
      <c r="W218" s="79" t="str">
        <f>IF(Protokoll!W218="","",Protokoll!W218)</f>
        <v/>
      </c>
      <c r="X218" s="81" t="str">
        <f t="shared" ca="1" si="93"/>
        <v/>
      </c>
      <c r="AB218" t="str">
        <f t="shared" ca="1" si="74"/>
        <v/>
      </c>
      <c r="AC218" t="str">
        <f t="shared" ca="1" si="75"/>
        <v/>
      </c>
      <c r="AD218" t="str">
        <f t="shared" ca="1" si="76"/>
        <v/>
      </c>
      <c r="AE218" t="str">
        <f t="shared" ca="1" si="77"/>
        <v/>
      </c>
      <c r="AF218" t="str">
        <f t="shared" ca="1" si="78"/>
        <v/>
      </c>
      <c r="AG218" t="str">
        <f t="shared" ca="1" si="79"/>
        <v/>
      </c>
      <c r="AH218" t="str">
        <f t="shared" ca="1" si="80"/>
        <v/>
      </c>
      <c r="AI218" t="str">
        <f t="shared" ca="1" si="81"/>
        <v/>
      </c>
      <c r="AJ218" t="str">
        <f t="shared" ca="1" si="82"/>
        <v/>
      </c>
      <c r="AL218" t="str">
        <f t="shared" ca="1" si="83"/>
        <v/>
      </c>
      <c r="AM218" t="str">
        <f t="shared" ca="1" si="84"/>
        <v/>
      </c>
      <c r="AN218" t="str">
        <f t="shared" ca="1" si="85"/>
        <v/>
      </c>
      <c r="AO218" t="str">
        <f t="shared" ca="1" si="86"/>
        <v/>
      </c>
      <c r="AP218" t="str">
        <f t="shared" ca="1" si="87"/>
        <v/>
      </c>
      <c r="AQ218" t="str">
        <f t="shared" ca="1" si="88"/>
        <v/>
      </c>
      <c r="AR218" t="str">
        <f t="shared" ca="1" si="89"/>
        <v/>
      </c>
      <c r="AS218" t="str">
        <f t="shared" ca="1" si="90"/>
        <v/>
      </c>
      <c r="AT218" t="str">
        <f t="shared" ca="1" si="91"/>
        <v/>
      </c>
    </row>
    <row r="219" spans="1:46" x14ac:dyDescent="0.3">
      <c r="A219" s="2">
        <v>217</v>
      </c>
      <c r="B219" s="19" t="str">
        <f t="shared" si="92"/>
        <v/>
      </c>
      <c r="C219" s="20" t="str">
        <f>IF(Protokoll!C219="","",Protokoll!C219)</f>
        <v/>
      </c>
      <c r="D219" s="20" t="str">
        <f>IF(Protokoll!D219="","",Protokoll!D219)</f>
        <v/>
      </c>
      <c r="E219" s="20" t="str">
        <f>IF(Protokoll!E219="","",Protokoll!E219)</f>
        <v/>
      </c>
      <c r="F219" s="20" t="str">
        <f>IF(Protokoll!F219="","",Protokoll!F219)</f>
        <v/>
      </c>
      <c r="G219" s="82" t="str">
        <f>IF(Protokoll!G219="","",Protokoll!G219)</f>
        <v/>
      </c>
      <c r="H219" s="20" t="str">
        <f>IF(Protokoll!H219="","",Protokoll!H219)</f>
        <v/>
      </c>
      <c r="I219" s="20" t="str">
        <f>IF(Protokoll!I219="","",Protokoll!I219)</f>
        <v/>
      </c>
      <c r="J219" s="83" t="str">
        <f>IF(Protokoll!J219="","",Protokoll!J219)</f>
        <v/>
      </c>
      <c r="K219" s="20" t="str">
        <f>IF(Protokoll!K219="","",Protokoll!K219)</f>
        <v/>
      </c>
      <c r="L219" s="20" t="str">
        <f>IF(Protokoll!L219="","",Protokoll!L219)</f>
        <v/>
      </c>
      <c r="M219" s="84" t="str">
        <f>IF(Protokoll!M219="","",Protokoll!M219)</f>
        <v/>
      </c>
      <c r="N219" s="20" t="str">
        <f ca="1">IF(Protokoll!N219="","",VLOOKUP(Protokoll!N219,(INDIRECT(CONCATENATE($B219,"!Q2:S22"))),3,1))</f>
        <v/>
      </c>
      <c r="O219" s="20" t="str">
        <f ca="1">IF(Protokoll!O219="","",VLOOKUP(Protokoll!O219,(INDIRECT(CONCATENATE($B219,"!G2:O22"))),9,1))</f>
        <v/>
      </c>
      <c r="P219" s="20" t="str">
        <f ca="1">IF(Protokoll!P219="","",VLOOKUP(Protokoll!P219,(INDIRECT(CONCATENATE($B219,"!H2:O22"))),8,1))</f>
        <v/>
      </c>
      <c r="Q219" s="20" t="str">
        <f ca="1">IF(Protokoll!Q219="","",VLOOKUP(Protokoll!Q219,(INDIRECT(CONCATENATE($B219,"!I2:O22"))),7,1))</f>
        <v/>
      </c>
      <c r="R219" s="20" t="str">
        <f ca="1">IF(Protokoll!R219="","",VLOOKUP(Protokoll!R219,(INDIRECT(CONCATENATE($B219,"!J2:O22"))),6,1))</f>
        <v/>
      </c>
      <c r="S219" s="20" t="str">
        <f ca="1">IF(Protokoll!S219="","",VLOOKUP(Protokoll!S219,(INDIRECT(CONCATENATE($B219,"!K2:O22"))),5,1))</f>
        <v/>
      </c>
      <c r="T219" s="20" t="str">
        <f ca="1">IF(Protokoll!T219="","",VLOOKUP(Protokoll!T219,(INDIRECT(CONCATENATE($B219,"!R2:S22"))),2,1))</f>
        <v/>
      </c>
      <c r="U219" s="20" t="str">
        <f ca="1">IF(Protokoll!U219="","",VLOOKUP(Protokoll!U219,(INDIRECT(CONCATENATE($B219,"!M2:O22"))),3,1))</f>
        <v/>
      </c>
      <c r="V219" s="20" t="str">
        <f ca="1">IF(Protokoll!V219="","",VLOOKUP(Protokoll!V219,(INDIRECT(CONCATENATE($B219,"!N2:O22"))),2,1))</f>
        <v/>
      </c>
      <c r="W219" s="83" t="str">
        <f>IF(Protokoll!W219="","",Protokoll!W219)</f>
        <v/>
      </c>
      <c r="X219" s="85" t="str">
        <f t="shared" ca="1" si="93"/>
        <v/>
      </c>
      <c r="AB219" t="str">
        <f t="shared" ca="1" si="74"/>
        <v/>
      </c>
      <c r="AC219" t="str">
        <f t="shared" ca="1" si="75"/>
        <v/>
      </c>
      <c r="AD219" t="str">
        <f t="shared" ca="1" si="76"/>
        <v/>
      </c>
      <c r="AE219" t="str">
        <f t="shared" ca="1" si="77"/>
        <v/>
      </c>
      <c r="AF219" t="str">
        <f t="shared" ca="1" si="78"/>
        <v/>
      </c>
      <c r="AG219" t="str">
        <f t="shared" ca="1" si="79"/>
        <v/>
      </c>
      <c r="AH219" t="str">
        <f t="shared" ca="1" si="80"/>
        <v/>
      </c>
      <c r="AI219" t="str">
        <f t="shared" ca="1" si="81"/>
        <v/>
      </c>
      <c r="AJ219" t="str">
        <f t="shared" ca="1" si="82"/>
        <v/>
      </c>
      <c r="AL219" t="str">
        <f t="shared" ca="1" si="83"/>
        <v/>
      </c>
      <c r="AM219" t="str">
        <f t="shared" ca="1" si="84"/>
        <v/>
      </c>
      <c r="AN219" t="str">
        <f t="shared" ca="1" si="85"/>
        <v/>
      </c>
      <c r="AO219" t="str">
        <f t="shared" ca="1" si="86"/>
        <v/>
      </c>
      <c r="AP219" t="str">
        <f t="shared" ca="1" si="87"/>
        <v/>
      </c>
      <c r="AQ219" t="str">
        <f t="shared" ca="1" si="88"/>
        <v/>
      </c>
      <c r="AR219" t="str">
        <f t="shared" ca="1" si="89"/>
        <v/>
      </c>
      <c r="AS219" t="str">
        <f t="shared" ca="1" si="90"/>
        <v/>
      </c>
      <c r="AT219" t="str">
        <f t="shared" ca="1" si="91"/>
        <v/>
      </c>
    </row>
    <row r="220" spans="1:46" x14ac:dyDescent="0.3">
      <c r="A220" s="15">
        <v>218</v>
      </c>
      <c r="B220" s="16" t="str">
        <f t="shared" si="92"/>
        <v/>
      </c>
      <c r="C220" s="18" t="str">
        <f>IF(Protokoll!C220="","",Protokoll!C220)</f>
        <v/>
      </c>
      <c r="D220" s="18" t="str">
        <f>IF(Protokoll!D220="","",Protokoll!D220)</f>
        <v/>
      </c>
      <c r="E220" s="18" t="str">
        <f>IF(Protokoll!E220="","",Protokoll!E220)</f>
        <v/>
      </c>
      <c r="F220" s="18" t="str">
        <f>IF(Protokoll!F220="","",Protokoll!F220)</f>
        <v/>
      </c>
      <c r="G220" s="86" t="str">
        <f>IF(Protokoll!G220="","",Protokoll!G220)</f>
        <v/>
      </c>
      <c r="H220" s="18" t="str">
        <f>IF(Protokoll!H220="","",Protokoll!H220)</f>
        <v/>
      </c>
      <c r="I220" s="18" t="str">
        <f>IF(Protokoll!I220="","",Protokoll!I220)</f>
        <v/>
      </c>
      <c r="J220" s="79" t="str">
        <f>IF(Protokoll!J220="","",Protokoll!J220)</f>
        <v/>
      </c>
      <c r="K220" s="18" t="str">
        <f>IF(Protokoll!K220="","",Protokoll!K220)</f>
        <v/>
      </c>
      <c r="L220" s="18" t="str">
        <f>IF(Protokoll!L220="","",Protokoll!L220)</f>
        <v/>
      </c>
      <c r="M220" s="80" t="str">
        <f>IF(Protokoll!M220="","",Protokoll!M220)</f>
        <v/>
      </c>
      <c r="N220" s="18" t="str">
        <f ca="1">IF(Protokoll!N220="","",VLOOKUP(Protokoll!N220,(INDIRECT(CONCATENATE($B220,"!Q2:S22"))),3,1))</f>
        <v/>
      </c>
      <c r="O220" s="18" t="str">
        <f ca="1">IF(Protokoll!O220="","",VLOOKUP(Protokoll!O220,(INDIRECT(CONCATENATE($B220,"!G2:O22"))),9,1))</f>
        <v/>
      </c>
      <c r="P220" s="18" t="str">
        <f ca="1">IF(Protokoll!P220="","",VLOOKUP(Protokoll!P220,(INDIRECT(CONCATENATE($B220,"!H2:O22"))),8,1))</f>
        <v/>
      </c>
      <c r="Q220" s="18" t="str">
        <f ca="1">IF(Protokoll!Q220="","",VLOOKUP(Protokoll!Q220,(INDIRECT(CONCATENATE($B220,"!I2:O22"))),7,1))</f>
        <v/>
      </c>
      <c r="R220" s="18" t="str">
        <f ca="1">IF(Protokoll!R220="","",VLOOKUP(Protokoll!R220,(INDIRECT(CONCATENATE($B220,"!J2:O22"))),6,1))</f>
        <v/>
      </c>
      <c r="S220" s="18" t="str">
        <f ca="1">IF(Protokoll!S220="","",VLOOKUP(Protokoll!S220,(INDIRECT(CONCATENATE($B220,"!K2:O22"))),5,1))</f>
        <v/>
      </c>
      <c r="T220" s="18" t="str">
        <f ca="1">IF(Protokoll!T220="","",VLOOKUP(Protokoll!T220,(INDIRECT(CONCATENATE($B220,"!R2:S22"))),2,1))</f>
        <v/>
      </c>
      <c r="U220" s="18" t="str">
        <f ca="1">IF(Protokoll!U220="","",VLOOKUP(Protokoll!U220,(INDIRECT(CONCATENATE($B220,"!M2:O22"))),3,1))</f>
        <v/>
      </c>
      <c r="V220" s="18" t="str">
        <f ca="1">IF(Protokoll!V220="","",VLOOKUP(Protokoll!V220,(INDIRECT(CONCATENATE($B220,"!N2:O22"))),2,1))</f>
        <v/>
      </c>
      <c r="W220" s="79" t="str">
        <f>IF(Protokoll!W220="","",Protokoll!W220)</f>
        <v/>
      </c>
      <c r="X220" s="81" t="str">
        <f t="shared" ca="1" si="93"/>
        <v/>
      </c>
      <c r="AB220" t="str">
        <f t="shared" ref="AB220:AB283" ca="1" si="94">IF(N220="","",N220)</f>
        <v/>
      </c>
      <c r="AC220" t="str">
        <f t="shared" ref="AC220:AC283" ca="1" si="95">IF(O220="","",O220)</f>
        <v/>
      </c>
      <c r="AD220" t="str">
        <f t="shared" ref="AD220:AD283" ca="1" si="96">IF(P220="","",P220*0.5)</f>
        <v/>
      </c>
      <c r="AE220" t="str">
        <f t="shared" ref="AE220:AE283" ca="1" si="97">IF(Q220="","",Q220*0.5)</f>
        <v/>
      </c>
      <c r="AF220" t="str">
        <f t="shared" ref="AF220:AF283" ca="1" si="98">IF(R220="","",R220)</f>
        <v/>
      </c>
      <c r="AG220" t="str">
        <f t="shared" ref="AG220:AG283" ca="1" si="99">IF(S220="","",S220)</f>
        <v/>
      </c>
      <c r="AH220" t="str">
        <f t="shared" ref="AH220:AH283" ca="1" si="100">IF(T220="","",T220)</f>
        <v/>
      </c>
      <c r="AI220" t="str">
        <f t="shared" ref="AI220:AI283" ca="1" si="101">IF(U220="","",U220)</f>
        <v/>
      </c>
      <c r="AJ220" t="str">
        <f t="shared" ref="AJ220:AJ283" ca="1" si="102">IF(V220="","",V220)</f>
        <v/>
      </c>
      <c r="AL220" t="str">
        <f t="shared" ref="AL220:AL283" ca="1" si="103">IF(N220="","",1)</f>
        <v/>
      </c>
      <c r="AM220" t="str">
        <f t="shared" ref="AM220:AM283" ca="1" si="104">IF(O220="","",1)</f>
        <v/>
      </c>
      <c r="AN220" t="str">
        <f t="shared" ref="AN220:AN283" ca="1" si="105">IF(P220="","",0.5)</f>
        <v/>
      </c>
      <c r="AO220" t="str">
        <f t="shared" ref="AO220:AO283" ca="1" si="106">IF(Q220="","",0.5)</f>
        <v/>
      </c>
      <c r="AP220" t="str">
        <f t="shared" ref="AP220:AP283" ca="1" si="107">IF(R220="","",1)</f>
        <v/>
      </c>
      <c r="AQ220" t="str">
        <f t="shared" ref="AQ220:AQ283" ca="1" si="108">IF(S220="","",1)</f>
        <v/>
      </c>
      <c r="AR220" t="str">
        <f t="shared" ref="AR220:AR283" ca="1" si="109">IF(T220="","",1)</f>
        <v/>
      </c>
      <c r="AS220" t="str">
        <f t="shared" ref="AS220:AS283" ca="1" si="110">IF(U220="","",1)</f>
        <v/>
      </c>
      <c r="AT220" t="str">
        <f t="shared" ref="AT220:AT283" ca="1" si="111">IF(V220="","",1)</f>
        <v/>
      </c>
    </row>
    <row r="221" spans="1:46" x14ac:dyDescent="0.3">
      <c r="A221" s="2">
        <v>219</v>
      </c>
      <c r="B221" s="19" t="str">
        <f t="shared" si="92"/>
        <v/>
      </c>
      <c r="C221" s="20" t="str">
        <f>IF(Protokoll!C221="","",Protokoll!C221)</f>
        <v/>
      </c>
      <c r="D221" s="20" t="str">
        <f>IF(Protokoll!D221="","",Protokoll!D221)</f>
        <v/>
      </c>
      <c r="E221" s="20" t="str">
        <f>IF(Protokoll!E221="","",Protokoll!E221)</f>
        <v/>
      </c>
      <c r="F221" s="20" t="str">
        <f>IF(Protokoll!F221="","",Protokoll!F221)</f>
        <v/>
      </c>
      <c r="G221" s="82" t="str">
        <f>IF(Protokoll!G221="","",Protokoll!G221)</f>
        <v/>
      </c>
      <c r="H221" s="20" t="str">
        <f>IF(Protokoll!H221="","",Protokoll!H221)</f>
        <v/>
      </c>
      <c r="I221" s="20" t="str">
        <f>IF(Protokoll!I221="","",Protokoll!I221)</f>
        <v/>
      </c>
      <c r="J221" s="83" t="str">
        <f>IF(Protokoll!J221="","",Protokoll!J221)</f>
        <v/>
      </c>
      <c r="K221" s="20" t="str">
        <f>IF(Protokoll!K221="","",Protokoll!K221)</f>
        <v/>
      </c>
      <c r="L221" s="20" t="str">
        <f>IF(Protokoll!L221="","",Protokoll!L221)</f>
        <v/>
      </c>
      <c r="M221" s="84" t="str">
        <f>IF(Protokoll!M221="","",Protokoll!M221)</f>
        <v/>
      </c>
      <c r="N221" s="20" t="str">
        <f ca="1">IF(Protokoll!N221="","",VLOOKUP(Protokoll!N221,(INDIRECT(CONCATENATE($B221,"!Q2:S22"))),3,1))</f>
        <v/>
      </c>
      <c r="O221" s="20" t="str">
        <f ca="1">IF(Protokoll!O221="","",VLOOKUP(Protokoll!O221,(INDIRECT(CONCATENATE($B221,"!G2:O22"))),9,1))</f>
        <v/>
      </c>
      <c r="P221" s="20" t="str">
        <f ca="1">IF(Protokoll!P221="","",VLOOKUP(Protokoll!P221,(INDIRECT(CONCATENATE($B221,"!H2:O22"))),8,1))</f>
        <v/>
      </c>
      <c r="Q221" s="20" t="str">
        <f ca="1">IF(Protokoll!Q221="","",VLOOKUP(Protokoll!Q221,(INDIRECT(CONCATENATE($B221,"!I2:O22"))),7,1))</f>
        <v/>
      </c>
      <c r="R221" s="20" t="str">
        <f ca="1">IF(Protokoll!R221="","",VLOOKUP(Protokoll!R221,(INDIRECT(CONCATENATE($B221,"!J2:O22"))),6,1))</f>
        <v/>
      </c>
      <c r="S221" s="20" t="str">
        <f ca="1">IF(Protokoll!S221="","",VLOOKUP(Protokoll!S221,(INDIRECT(CONCATENATE($B221,"!K2:O22"))),5,1))</f>
        <v/>
      </c>
      <c r="T221" s="20" t="str">
        <f ca="1">IF(Protokoll!T221="","",VLOOKUP(Protokoll!T221,(INDIRECT(CONCATENATE($B221,"!R2:S22"))),2,1))</f>
        <v/>
      </c>
      <c r="U221" s="20" t="str">
        <f ca="1">IF(Protokoll!U221="","",VLOOKUP(Protokoll!U221,(INDIRECT(CONCATENATE($B221,"!M2:O22"))),3,1))</f>
        <v/>
      </c>
      <c r="V221" s="20" t="str">
        <f ca="1">IF(Protokoll!V221="","",VLOOKUP(Protokoll!V221,(INDIRECT(CONCATENATE($B221,"!N2:O22"))),2,1))</f>
        <v/>
      </c>
      <c r="W221" s="83" t="str">
        <f>IF(Protokoll!W221="","",Protokoll!W221)</f>
        <v/>
      </c>
      <c r="X221" s="85" t="str">
        <f t="shared" ca="1" si="93"/>
        <v/>
      </c>
      <c r="AB221" t="str">
        <f t="shared" ca="1" si="94"/>
        <v/>
      </c>
      <c r="AC221" t="str">
        <f t="shared" ca="1" si="95"/>
        <v/>
      </c>
      <c r="AD221" t="str">
        <f t="shared" ca="1" si="96"/>
        <v/>
      </c>
      <c r="AE221" t="str">
        <f t="shared" ca="1" si="97"/>
        <v/>
      </c>
      <c r="AF221" t="str">
        <f t="shared" ca="1" si="98"/>
        <v/>
      </c>
      <c r="AG221" t="str">
        <f t="shared" ca="1" si="99"/>
        <v/>
      </c>
      <c r="AH221" t="str">
        <f t="shared" ca="1" si="100"/>
        <v/>
      </c>
      <c r="AI221" t="str">
        <f t="shared" ca="1" si="101"/>
        <v/>
      </c>
      <c r="AJ221" t="str">
        <f t="shared" ca="1" si="102"/>
        <v/>
      </c>
      <c r="AL221" t="str">
        <f t="shared" ca="1" si="103"/>
        <v/>
      </c>
      <c r="AM221" t="str">
        <f t="shared" ca="1" si="104"/>
        <v/>
      </c>
      <c r="AN221" t="str">
        <f t="shared" ca="1" si="105"/>
        <v/>
      </c>
      <c r="AO221" t="str">
        <f t="shared" ca="1" si="106"/>
        <v/>
      </c>
      <c r="AP221" t="str">
        <f t="shared" ca="1" si="107"/>
        <v/>
      </c>
      <c r="AQ221" t="str">
        <f t="shared" ca="1" si="108"/>
        <v/>
      </c>
      <c r="AR221" t="str">
        <f t="shared" ca="1" si="109"/>
        <v/>
      </c>
      <c r="AS221" t="str">
        <f t="shared" ca="1" si="110"/>
        <v/>
      </c>
      <c r="AT221" t="str">
        <f t="shared" ca="1" si="111"/>
        <v/>
      </c>
    </row>
    <row r="222" spans="1:46" x14ac:dyDescent="0.3">
      <c r="A222" s="15">
        <v>220</v>
      </c>
      <c r="B222" s="16" t="str">
        <f t="shared" si="92"/>
        <v/>
      </c>
      <c r="C222" s="18" t="str">
        <f>IF(Protokoll!C222="","",Protokoll!C222)</f>
        <v/>
      </c>
      <c r="D222" s="18" t="str">
        <f>IF(Protokoll!D222="","",Protokoll!D222)</f>
        <v/>
      </c>
      <c r="E222" s="18" t="str">
        <f>IF(Protokoll!E222="","",Protokoll!E222)</f>
        <v/>
      </c>
      <c r="F222" s="18" t="str">
        <f>IF(Protokoll!F222="","",Protokoll!F222)</f>
        <v/>
      </c>
      <c r="G222" s="86" t="str">
        <f>IF(Protokoll!G222="","",Protokoll!G222)</f>
        <v/>
      </c>
      <c r="H222" s="18" t="str">
        <f>IF(Protokoll!H222="","",Protokoll!H222)</f>
        <v/>
      </c>
      <c r="I222" s="18" t="str">
        <f>IF(Protokoll!I222="","",Protokoll!I222)</f>
        <v/>
      </c>
      <c r="J222" s="79" t="str">
        <f>IF(Protokoll!J222="","",Protokoll!J222)</f>
        <v/>
      </c>
      <c r="K222" s="18" t="str">
        <f>IF(Protokoll!K222="","",Protokoll!K222)</f>
        <v/>
      </c>
      <c r="L222" s="18" t="str">
        <f>IF(Protokoll!L222="","",Protokoll!L222)</f>
        <v/>
      </c>
      <c r="M222" s="80" t="str">
        <f>IF(Protokoll!M222="","",Protokoll!M222)</f>
        <v/>
      </c>
      <c r="N222" s="18" t="str">
        <f ca="1">IF(Protokoll!N222="","",VLOOKUP(Protokoll!N222,(INDIRECT(CONCATENATE($B222,"!Q2:S22"))),3,1))</f>
        <v/>
      </c>
      <c r="O222" s="18" t="str">
        <f ca="1">IF(Protokoll!O222="","",VLOOKUP(Protokoll!O222,(INDIRECT(CONCATENATE($B222,"!G2:O22"))),9,1))</f>
        <v/>
      </c>
      <c r="P222" s="18" t="str">
        <f ca="1">IF(Protokoll!P222="","",VLOOKUP(Protokoll!P222,(INDIRECT(CONCATENATE($B222,"!H2:O22"))),8,1))</f>
        <v/>
      </c>
      <c r="Q222" s="18" t="str">
        <f ca="1">IF(Protokoll!Q222="","",VLOOKUP(Protokoll!Q222,(INDIRECT(CONCATENATE($B222,"!I2:O22"))),7,1))</f>
        <v/>
      </c>
      <c r="R222" s="18" t="str">
        <f ca="1">IF(Protokoll!R222="","",VLOOKUP(Protokoll!R222,(INDIRECT(CONCATENATE($B222,"!J2:O22"))),6,1))</f>
        <v/>
      </c>
      <c r="S222" s="18" t="str">
        <f ca="1">IF(Protokoll!S222="","",VLOOKUP(Protokoll!S222,(INDIRECT(CONCATENATE($B222,"!K2:O22"))),5,1))</f>
        <v/>
      </c>
      <c r="T222" s="18" t="str">
        <f ca="1">IF(Protokoll!T222="","",VLOOKUP(Protokoll!T222,(INDIRECT(CONCATENATE($B222,"!R2:S22"))),2,1))</f>
        <v/>
      </c>
      <c r="U222" s="18" t="str">
        <f ca="1">IF(Protokoll!U222="","",VLOOKUP(Protokoll!U222,(INDIRECT(CONCATENATE($B222,"!M2:O22"))),3,1))</f>
        <v/>
      </c>
      <c r="V222" s="18" t="str">
        <f ca="1">IF(Protokoll!V222="","",VLOOKUP(Protokoll!V222,(INDIRECT(CONCATENATE($B222,"!N2:O22"))),2,1))</f>
        <v/>
      </c>
      <c r="W222" s="79" t="str">
        <f>IF(Protokoll!W222="","",Protokoll!W222)</f>
        <v/>
      </c>
      <c r="X222" s="81" t="str">
        <f t="shared" ca="1" si="93"/>
        <v/>
      </c>
      <c r="AB222" t="str">
        <f t="shared" ca="1" si="94"/>
        <v/>
      </c>
      <c r="AC222" t="str">
        <f t="shared" ca="1" si="95"/>
        <v/>
      </c>
      <c r="AD222" t="str">
        <f t="shared" ca="1" si="96"/>
        <v/>
      </c>
      <c r="AE222" t="str">
        <f t="shared" ca="1" si="97"/>
        <v/>
      </c>
      <c r="AF222" t="str">
        <f t="shared" ca="1" si="98"/>
        <v/>
      </c>
      <c r="AG222" t="str">
        <f t="shared" ca="1" si="99"/>
        <v/>
      </c>
      <c r="AH222" t="str">
        <f t="shared" ca="1" si="100"/>
        <v/>
      </c>
      <c r="AI222" t="str">
        <f t="shared" ca="1" si="101"/>
        <v/>
      </c>
      <c r="AJ222" t="str">
        <f t="shared" ca="1" si="102"/>
        <v/>
      </c>
      <c r="AL222" t="str">
        <f t="shared" ca="1" si="103"/>
        <v/>
      </c>
      <c r="AM222" t="str">
        <f t="shared" ca="1" si="104"/>
        <v/>
      </c>
      <c r="AN222" t="str">
        <f t="shared" ca="1" si="105"/>
        <v/>
      </c>
      <c r="AO222" t="str">
        <f t="shared" ca="1" si="106"/>
        <v/>
      </c>
      <c r="AP222" t="str">
        <f t="shared" ca="1" si="107"/>
        <v/>
      </c>
      <c r="AQ222" t="str">
        <f t="shared" ca="1" si="108"/>
        <v/>
      </c>
      <c r="AR222" t="str">
        <f t="shared" ca="1" si="109"/>
        <v/>
      </c>
      <c r="AS222" t="str">
        <f t="shared" ca="1" si="110"/>
        <v/>
      </c>
      <c r="AT222" t="str">
        <f t="shared" ca="1" si="111"/>
        <v/>
      </c>
    </row>
    <row r="223" spans="1:46" x14ac:dyDescent="0.3">
      <c r="A223" s="2">
        <v>221</v>
      </c>
      <c r="B223" s="19" t="str">
        <f t="shared" si="92"/>
        <v/>
      </c>
      <c r="C223" s="20" t="str">
        <f>IF(Protokoll!C223="","",Protokoll!C223)</f>
        <v/>
      </c>
      <c r="D223" s="20" t="str">
        <f>IF(Protokoll!D223="","",Protokoll!D223)</f>
        <v/>
      </c>
      <c r="E223" s="20" t="str">
        <f>IF(Protokoll!E223="","",Protokoll!E223)</f>
        <v/>
      </c>
      <c r="F223" s="20" t="str">
        <f>IF(Protokoll!F223="","",Protokoll!F223)</f>
        <v/>
      </c>
      <c r="G223" s="82" t="str">
        <f>IF(Protokoll!G223="","",Protokoll!G223)</f>
        <v/>
      </c>
      <c r="H223" s="20" t="str">
        <f>IF(Protokoll!H223="","",Protokoll!H223)</f>
        <v/>
      </c>
      <c r="I223" s="20" t="str">
        <f>IF(Protokoll!I223="","",Protokoll!I223)</f>
        <v/>
      </c>
      <c r="J223" s="83" t="str">
        <f>IF(Protokoll!J223="","",Protokoll!J223)</f>
        <v/>
      </c>
      <c r="K223" s="20" t="str">
        <f>IF(Protokoll!K223="","",Protokoll!K223)</f>
        <v/>
      </c>
      <c r="L223" s="20" t="str">
        <f>IF(Protokoll!L223="","",Protokoll!L223)</f>
        <v/>
      </c>
      <c r="M223" s="84" t="str">
        <f>IF(Protokoll!M223="","",Protokoll!M223)</f>
        <v/>
      </c>
      <c r="N223" s="20" t="str">
        <f ca="1">IF(Protokoll!N223="","",VLOOKUP(Protokoll!N223,(INDIRECT(CONCATENATE($B223,"!Q2:S22"))),3,1))</f>
        <v/>
      </c>
      <c r="O223" s="20" t="str">
        <f ca="1">IF(Protokoll!O223="","",VLOOKUP(Protokoll!O223,(INDIRECT(CONCATENATE($B223,"!G2:O22"))),9,1))</f>
        <v/>
      </c>
      <c r="P223" s="20" t="str">
        <f ca="1">IF(Protokoll!P223="","",VLOOKUP(Protokoll!P223,(INDIRECT(CONCATENATE($B223,"!H2:O22"))),8,1))</f>
        <v/>
      </c>
      <c r="Q223" s="20" t="str">
        <f ca="1">IF(Protokoll!Q223="","",VLOOKUP(Protokoll!Q223,(INDIRECT(CONCATENATE($B223,"!I2:O22"))),7,1))</f>
        <v/>
      </c>
      <c r="R223" s="20" t="str">
        <f ca="1">IF(Protokoll!R223="","",VLOOKUP(Protokoll!R223,(INDIRECT(CONCATENATE($B223,"!J2:O22"))),6,1))</f>
        <v/>
      </c>
      <c r="S223" s="20" t="str">
        <f ca="1">IF(Protokoll!S223="","",VLOOKUP(Protokoll!S223,(INDIRECT(CONCATENATE($B223,"!K2:O22"))),5,1))</f>
        <v/>
      </c>
      <c r="T223" s="20" t="str">
        <f ca="1">IF(Protokoll!T223="","",VLOOKUP(Protokoll!T223,(INDIRECT(CONCATENATE($B223,"!R2:S22"))),2,1))</f>
        <v/>
      </c>
      <c r="U223" s="20" t="str">
        <f ca="1">IF(Protokoll!U223="","",VLOOKUP(Protokoll!U223,(INDIRECT(CONCATENATE($B223,"!M2:O22"))),3,1))</f>
        <v/>
      </c>
      <c r="V223" s="20" t="str">
        <f ca="1">IF(Protokoll!V223="","",VLOOKUP(Protokoll!V223,(INDIRECT(CONCATENATE($B223,"!N2:O22"))),2,1))</f>
        <v/>
      </c>
      <c r="W223" s="83" t="str">
        <f>IF(Protokoll!W223="","",Protokoll!W223)</f>
        <v/>
      </c>
      <c r="X223" s="85" t="str">
        <f t="shared" ca="1" si="93"/>
        <v/>
      </c>
      <c r="AB223" t="str">
        <f t="shared" ca="1" si="94"/>
        <v/>
      </c>
      <c r="AC223" t="str">
        <f t="shared" ca="1" si="95"/>
        <v/>
      </c>
      <c r="AD223" t="str">
        <f t="shared" ca="1" si="96"/>
        <v/>
      </c>
      <c r="AE223" t="str">
        <f t="shared" ca="1" si="97"/>
        <v/>
      </c>
      <c r="AF223" t="str">
        <f t="shared" ca="1" si="98"/>
        <v/>
      </c>
      <c r="AG223" t="str">
        <f t="shared" ca="1" si="99"/>
        <v/>
      </c>
      <c r="AH223" t="str">
        <f t="shared" ca="1" si="100"/>
        <v/>
      </c>
      <c r="AI223" t="str">
        <f t="shared" ca="1" si="101"/>
        <v/>
      </c>
      <c r="AJ223" t="str">
        <f t="shared" ca="1" si="102"/>
        <v/>
      </c>
      <c r="AL223" t="str">
        <f t="shared" ca="1" si="103"/>
        <v/>
      </c>
      <c r="AM223" t="str">
        <f t="shared" ca="1" si="104"/>
        <v/>
      </c>
      <c r="AN223" t="str">
        <f t="shared" ca="1" si="105"/>
        <v/>
      </c>
      <c r="AO223" t="str">
        <f t="shared" ca="1" si="106"/>
        <v/>
      </c>
      <c r="AP223" t="str">
        <f t="shared" ca="1" si="107"/>
        <v/>
      </c>
      <c r="AQ223" t="str">
        <f t="shared" ca="1" si="108"/>
        <v/>
      </c>
      <c r="AR223" t="str">
        <f t="shared" ca="1" si="109"/>
        <v/>
      </c>
      <c r="AS223" t="str">
        <f t="shared" ca="1" si="110"/>
        <v/>
      </c>
      <c r="AT223" t="str">
        <f t="shared" ca="1" si="111"/>
        <v/>
      </c>
    </row>
    <row r="224" spans="1:46" x14ac:dyDescent="0.3">
      <c r="A224" s="15">
        <v>222</v>
      </c>
      <c r="B224" s="16" t="str">
        <f t="shared" si="92"/>
        <v/>
      </c>
      <c r="C224" s="18" t="str">
        <f>IF(Protokoll!C224="","",Protokoll!C224)</f>
        <v/>
      </c>
      <c r="D224" s="18" t="str">
        <f>IF(Protokoll!D224="","",Protokoll!D224)</f>
        <v/>
      </c>
      <c r="E224" s="18" t="str">
        <f>IF(Protokoll!E224="","",Protokoll!E224)</f>
        <v/>
      </c>
      <c r="F224" s="18" t="str">
        <f>IF(Protokoll!F224="","",Protokoll!F224)</f>
        <v/>
      </c>
      <c r="G224" s="86" t="str">
        <f>IF(Protokoll!G224="","",Protokoll!G224)</f>
        <v/>
      </c>
      <c r="H224" s="18" t="str">
        <f>IF(Protokoll!H224="","",Protokoll!H224)</f>
        <v/>
      </c>
      <c r="I224" s="18" t="str">
        <f>IF(Protokoll!I224="","",Protokoll!I224)</f>
        <v/>
      </c>
      <c r="J224" s="79" t="str">
        <f>IF(Protokoll!J224="","",Protokoll!J224)</f>
        <v/>
      </c>
      <c r="K224" s="18" t="str">
        <f>IF(Protokoll!K224="","",Protokoll!K224)</f>
        <v/>
      </c>
      <c r="L224" s="18" t="str">
        <f>IF(Protokoll!L224="","",Protokoll!L224)</f>
        <v/>
      </c>
      <c r="M224" s="80" t="str">
        <f>IF(Protokoll!M224="","",Protokoll!M224)</f>
        <v/>
      </c>
      <c r="N224" s="18" t="str">
        <f ca="1">IF(Protokoll!N224="","",VLOOKUP(Protokoll!N224,(INDIRECT(CONCATENATE($B224,"!Q2:S22"))),3,1))</f>
        <v/>
      </c>
      <c r="O224" s="18" t="str">
        <f ca="1">IF(Protokoll!O224="","",VLOOKUP(Protokoll!O224,(INDIRECT(CONCATENATE($B224,"!G2:O22"))),9,1))</f>
        <v/>
      </c>
      <c r="P224" s="18" t="str">
        <f ca="1">IF(Protokoll!P224="","",VLOOKUP(Protokoll!P224,(INDIRECT(CONCATENATE($B224,"!H2:O22"))),8,1))</f>
        <v/>
      </c>
      <c r="Q224" s="18" t="str">
        <f ca="1">IF(Protokoll!Q224="","",VLOOKUP(Protokoll!Q224,(INDIRECT(CONCATENATE($B224,"!I2:O22"))),7,1))</f>
        <v/>
      </c>
      <c r="R224" s="18" t="str">
        <f ca="1">IF(Protokoll!R224="","",VLOOKUP(Protokoll!R224,(INDIRECT(CONCATENATE($B224,"!J2:O22"))),6,1))</f>
        <v/>
      </c>
      <c r="S224" s="18" t="str">
        <f ca="1">IF(Protokoll!S224="","",VLOOKUP(Protokoll!S224,(INDIRECT(CONCATENATE($B224,"!K2:O22"))),5,1))</f>
        <v/>
      </c>
      <c r="T224" s="18" t="str">
        <f ca="1">IF(Protokoll!T224="","",VLOOKUP(Protokoll!T224,(INDIRECT(CONCATENATE($B224,"!R2:S22"))),2,1))</f>
        <v/>
      </c>
      <c r="U224" s="18" t="str">
        <f ca="1">IF(Protokoll!U224="","",VLOOKUP(Protokoll!U224,(INDIRECT(CONCATENATE($B224,"!M2:O22"))),3,1))</f>
        <v/>
      </c>
      <c r="V224" s="18" t="str">
        <f ca="1">IF(Protokoll!V224="","",VLOOKUP(Protokoll!V224,(INDIRECT(CONCATENATE($B224,"!N2:O22"))),2,1))</f>
        <v/>
      </c>
      <c r="W224" s="79" t="str">
        <f>IF(Protokoll!W224="","",Protokoll!W224)</f>
        <v/>
      </c>
      <c r="X224" s="81" t="str">
        <f t="shared" ca="1" si="93"/>
        <v/>
      </c>
      <c r="AB224" t="str">
        <f t="shared" ca="1" si="94"/>
        <v/>
      </c>
      <c r="AC224" t="str">
        <f t="shared" ca="1" si="95"/>
        <v/>
      </c>
      <c r="AD224" t="str">
        <f t="shared" ca="1" si="96"/>
        <v/>
      </c>
      <c r="AE224" t="str">
        <f t="shared" ca="1" si="97"/>
        <v/>
      </c>
      <c r="AF224" t="str">
        <f t="shared" ca="1" si="98"/>
        <v/>
      </c>
      <c r="AG224" t="str">
        <f t="shared" ca="1" si="99"/>
        <v/>
      </c>
      <c r="AH224" t="str">
        <f t="shared" ca="1" si="100"/>
        <v/>
      </c>
      <c r="AI224" t="str">
        <f t="shared" ca="1" si="101"/>
        <v/>
      </c>
      <c r="AJ224" t="str">
        <f t="shared" ca="1" si="102"/>
        <v/>
      </c>
      <c r="AL224" t="str">
        <f t="shared" ca="1" si="103"/>
        <v/>
      </c>
      <c r="AM224" t="str">
        <f t="shared" ca="1" si="104"/>
        <v/>
      </c>
      <c r="AN224" t="str">
        <f t="shared" ca="1" si="105"/>
        <v/>
      </c>
      <c r="AO224" t="str">
        <f t="shared" ca="1" si="106"/>
        <v/>
      </c>
      <c r="AP224" t="str">
        <f t="shared" ca="1" si="107"/>
        <v/>
      </c>
      <c r="AQ224" t="str">
        <f t="shared" ca="1" si="108"/>
        <v/>
      </c>
      <c r="AR224" t="str">
        <f t="shared" ca="1" si="109"/>
        <v/>
      </c>
      <c r="AS224" t="str">
        <f t="shared" ca="1" si="110"/>
        <v/>
      </c>
      <c r="AT224" t="str">
        <f t="shared" ca="1" si="111"/>
        <v/>
      </c>
    </row>
    <row r="225" spans="1:46" x14ac:dyDescent="0.3">
      <c r="A225" s="2">
        <v>223</v>
      </c>
      <c r="B225" s="19" t="str">
        <f t="shared" si="92"/>
        <v/>
      </c>
      <c r="C225" s="20" t="str">
        <f>IF(Protokoll!C225="","",Protokoll!C225)</f>
        <v/>
      </c>
      <c r="D225" s="20" t="str">
        <f>IF(Protokoll!D225="","",Protokoll!D225)</f>
        <v/>
      </c>
      <c r="E225" s="20" t="str">
        <f>IF(Protokoll!E225="","",Protokoll!E225)</f>
        <v/>
      </c>
      <c r="F225" s="20" t="str">
        <f>IF(Protokoll!F225="","",Protokoll!F225)</f>
        <v/>
      </c>
      <c r="G225" s="82" t="str">
        <f>IF(Protokoll!G225="","",Protokoll!G225)</f>
        <v/>
      </c>
      <c r="H225" s="20" t="str">
        <f>IF(Protokoll!H225="","",Protokoll!H225)</f>
        <v/>
      </c>
      <c r="I225" s="20" t="str">
        <f>IF(Protokoll!I225="","",Protokoll!I225)</f>
        <v/>
      </c>
      <c r="J225" s="83" t="str">
        <f>IF(Protokoll!J225="","",Protokoll!J225)</f>
        <v/>
      </c>
      <c r="K225" s="20" t="str">
        <f>IF(Protokoll!K225="","",Protokoll!K225)</f>
        <v/>
      </c>
      <c r="L225" s="20" t="str">
        <f>IF(Protokoll!L225="","",Protokoll!L225)</f>
        <v/>
      </c>
      <c r="M225" s="84" t="str">
        <f>IF(Protokoll!M225="","",Protokoll!M225)</f>
        <v/>
      </c>
      <c r="N225" s="20" t="str">
        <f ca="1">IF(Protokoll!N225="","",VLOOKUP(Protokoll!N225,(INDIRECT(CONCATENATE($B225,"!Q2:S22"))),3,1))</f>
        <v/>
      </c>
      <c r="O225" s="20" t="str">
        <f ca="1">IF(Protokoll!O225="","",VLOOKUP(Protokoll!O225,(INDIRECT(CONCATENATE($B225,"!G2:O22"))),9,1))</f>
        <v/>
      </c>
      <c r="P225" s="20" t="str">
        <f ca="1">IF(Protokoll!P225="","",VLOOKUP(Protokoll!P225,(INDIRECT(CONCATENATE($B225,"!H2:O22"))),8,1))</f>
        <v/>
      </c>
      <c r="Q225" s="20" t="str">
        <f ca="1">IF(Protokoll!Q225="","",VLOOKUP(Protokoll!Q225,(INDIRECT(CONCATENATE($B225,"!I2:O22"))),7,1))</f>
        <v/>
      </c>
      <c r="R225" s="20" t="str">
        <f ca="1">IF(Protokoll!R225="","",VLOOKUP(Protokoll!R225,(INDIRECT(CONCATENATE($B225,"!J2:O22"))),6,1))</f>
        <v/>
      </c>
      <c r="S225" s="20" t="str">
        <f ca="1">IF(Protokoll!S225="","",VLOOKUP(Protokoll!S225,(INDIRECT(CONCATENATE($B225,"!K2:O22"))),5,1))</f>
        <v/>
      </c>
      <c r="T225" s="20" t="str">
        <f ca="1">IF(Protokoll!T225="","",VLOOKUP(Protokoll!T225,(INDIRECT(CONCATENATE($B225,"!R2:S22"))),2,1))</f>
        <v/>
      </c>
      <c r="U225" s="20" t="str">
        <f ca="1">IF(Protokoll!U225="","",VLOOKUP(Protokoll!U225,(INDIRECT(CONCATENATE($B225,"!M2:O22"))),3,1))</f>
        <v/>
      </c>
      <c r="V225" s="20" t="str">
        <f ca="1">IF(Protokoll!V225="","",VLOOKUP(Protokoll!V225,(INDIRECT(CONCATENATE($B225,"!N2:O22"))),2,1))</f>
        <v/>
      </c>
      <c r="W225" s="83" t="str">
        <f>IF(Protokoll!W225="","",Protokoll!W225)</f>
        <v/>
      </c>
      <c r="X225" s="85" t="str">
        <f t="shared" ca="1" si="93"/>
        <v/>
      </c>
      <c r="AB225" t="str">
        <f t="shared" ca="1" si="94"/>
        <v/>
      </c>
      <c r="AC225" t="str">
        <f t="shared" ca="1" si="95"/>
        <v/>
      </c>
      <c r="AD225" t="str">
        <f t="shared" ca="1" si="96"/>
        <v/>
      </c>
      <c r="AE225" t="str">
        <f t="shared" ca="1" si="97"/>
        <v/>
      </c>
      <c r="AF225" t="str">
        <f t="shared" ca="1" si="98"/>
        <v/>
      </c>
      <c r="AG225" t="str">
        <f t="shared" ca="1" si="99"/>
        <v/>
      </c>
      <c r="AH225" t="str">
        <f t="shared" ca="1" si="100"/>
        <v/>
      </c>
      <c r="AI225" t="str">
        <f t="shared" ca="1" si="101"/>
        <v/>
      </c>
      <c r="AJ225" t="str">
        <f t="shared" ca="1" si="102"/>
        <v/>
      </c>
      <c r="AL225" t="str">
        <f t="shared" ca="1" si="103"/>
        <v/>
      </c>
      <c r="AM225" t="str">
        <f t="shared" ca="1" si="104"/>
        <v/>
      </c>
      <c r="AN225" t="str">
        <f t="shared" ca="1" si="105"/>
        <v/>
      </c>
      <c r="AO225" t="str">
        <f t="shared" ca="1" si="106"/>
        <v/>
      </c>
      <c r="AP225" t="str">
        <f t="shared" ca="1" si="107"/>
        <v/>
      </c>
      <c r="AQ225" t="str">
        <f t="shared" ca="1" si="108"/>
        <v/>
      </c>
      <c r="AR225" t="str">
        <f t="shared" ca="1" si="109"/>
        <v/>
      </c>
      <c r="AS225" t="str">
        <f t="shared" ca="1" si="110"/>
        <v/>
      </c>
      <c r="AT225" t="str">
        <f t="shared" ca="1" si="111"/>
        <v/>
      </c>
    </row>
    <row r="226" spans="1:46" x14ac:dyDescent="0.3">
      <c r="A226" s="15">
        <v>224</v>
      </c>
      <c r="B226" s="16" t="str">
        <f t="shared" si="92"/>
        <v/>
      </c>
      <c r="C226" s="18" t="str">
        <f>IF(Protokoll!C226="","",Protokoll!C226)</f>
        <v/>
      </c>
      <c r="D226" s="18" t="str">
        <f>IF(Protokoll!D226="","",Protokoll!D226)</f>
        <v/>
      </c>
      <c r="E226" s="18" t="str">
        <f>IF(Protokoll!E226="","",Protokoll!E226)</f>
        <v/>
      </c>
      <c r="F226" s="18" t="str">
        <f>IF(Protokoll!F226="","",Protokoll!F226)</f>
        <v/>
      </c>
      <c r="G226" s="86" t="str">
        <f>IF(Protokoll!G226="","",Protokoll!G226)</f>
        <v/>
      </c>
      <c r="H226" s="18" t="str">
        <f>IF(Protokoll!H226="","",Protokoll!H226)</f>
        <v/>
      </c>
      <c r="I226" s="18" t="str">
        <f>IF(Protokoll!I226="","",Protokoll!I226)</f>
        <v/>
      </c>
      <c r="J226" s="79" t="str">
        <f>IF(Protokoll!J226="","",Protokoll!J226)</f>
        <v/>
      </c>
      <c r="K226" s="18" t="str">
        <f>IF(Protokoll!K226="","",Protokoll!K226)</f>
        <v/>
      </c>
      <c r="L226" s="18" t="str">
        <f>IF(Protokoll!L226="","",Protokoll!L226)</f>
        <v/>
      </c>
      <c r="M226" s="80" t="str">
        <f>IF(Protokoll!M226="","",Protokoll!M226)</f>
        <v/>
      </c>
      <c r="N226" s="18" t="str">
        <f ca="1">IF(Protokoll!N226="","",VLOOKUP(Protokoll!N226,(INDIRECT(CONCATENATE($B226,"!Q2:S22"))),3,1))</f>
        <v/>
      </c>
      <c r="O226" s="18" t="str">
        <f ca="1">IF(Protokoll!O226="","",VLOOKUP(Protokoll!O226,(INDIRECT(CONCATENATE($B226,"!G2:O22"))),9,1))</f>
        <v/>
      </c>
      <c r="P226" s="18" t="str">
        <f ca="1">IF(Protokoll!P226="","",VLOOKUP(Protokoll!P226,(INDIRECT(CONCATENATE($B226,"!H2:O22"))),8,1))</f>
        <v/>
      </c>
      <c r="Q226" s="18" t="str">
        <f ca="1">IF(Protokoll!Q226="","",VLOOKUP(Protokoll!Q226,(INDIRECT(CONCATENATE($B226,"!I2:O22"))),7,1))</f>
        <v/>
      </c>
      <c r="R226" s="18" t="str">
        <f ca="1">IF(Protokoll!R226="","",VLOOKUP(Protokoll!R226,(INDIRECT(CONCATENATE($B226,"!J2:O22"))),6,1))</f>
        <v/>
      </c>
      <c r="S226" s="18" t="str">
        <f ca="1">IF(Protokoll!S226="","",VLOOKUP(Protokoll!S226,(INDIRECT(CONCATENATE($B226,"!K2:O22"))),5,1))</f>
        <v/>
      </c>
      <c r="T226" s="18" t="str">
        <f ca="1">IF(Protokoll!T226="","",VLOOKUP(Protokoll!T226,(INDIRECT(CONCATENATE($B226,"!R2:S22"))),2,1))</f>
        <v/>
      </c>
      <c r="U226" s="18" t="str">
        <f ca="1">IF(Protokoll!U226="","",VLOOKUP(Protokoll!U226,(INDIRECT(CONCATENATE($B226,"!M2:O22"))),3,1))</f>
        <v/>
      </c>
      <c r="V226" s="18" t="str">
        <f ca="1">IF(Protokoll!V226="","",VLOOKUP(Protokoll!V226,(INDIRECT(CONCATENATE($B226,"!N2:O22"))),2,1))</f>
        <v/>
      </c>
      <c r="W226" s="79" t="str">
        <f>IF(Protokoll!W226="","",Protokoll!W226)</f>
        <v/>
      </c>
      <c r="X226" s="81" t="str">
        <f t="shared" ca="1" si="93"/>
        <v/>
      </c>
      <c r="AB226" t="str">
        <f t="shared" ca="1" si="94"/>
        <v/>
      </c>
      <c r="AC226" t="str">
        <f t="shared" ca="1" si="95"/>
        <v/>
      </c>
      <c r="AD226" t="str">
        <f t="shared" ca="1" si="96"/>
        <v/>
      </c>
      <c r="AE226" t="str">
        <f t="shared" ca="1" si="97"/>
        <v/>
      </c>
      <c r="AF226" t="str">
        <f t="shared" ca="1" si="98"/>
        <v/>
      </c>
      <c r="AG226" t="str">
        <f t="shared" ca="1" si="99"/>
        <v/>
      </c>
      <c r="AH226" t="str">
        <f t="shared" ca="1" si="100"/>
        <v/>
      </c>
      <c r="AI226" t="str">
        <f t="shared" ca="1" si="101"/>
        <v/>
      </c>
      <c r="AJ226" t="str">
        <f t="shared" ca="1" si="102"/>
        <v/>
      </c>
      <c r="AL226" t="str">
        <f t="shared" ca="1" si="103"/>
        <v/>
      </c>
      <c r="AM226" t="str">
        <f t="shared" ca="1" si="104"/>
        <v/>
      </c>
      <c r="AN226" t="str">
        <f t="shared" ca="1" si="105"/>
        <v/>
      </c>
      <c r="AO226" t="str">
        <f t="shared" ca="1" si="106"/>
        <v/>
      </c>
      <c r="AP226" t="str">
        <f t="shared" ca="1" si="107"/>
        <v/>
      </c>
      <c r="AQ226" t="str">
        <f t="shared" ca="1" si="108"/>
        <v/>
      </c>
      <c r="AR226" t="str">
        <f t="shared" ca="1" si="109"/>
        <v/>
      </c>
      <c r="AS226" t="str">
        <f t="shared" ca="1" si="110"/>
        <v/>
      </c>
      <c r="AT226" t="str">
        <f t="shared" ca="1" si="111"/>
        <v/>
      </c>
    </row>
    <row r="227" spans="1:46" x14ac:dyDescent="0.3">
      <c r="A227" s="2">
        <v>225</v>
      </c>
      <c r="B227" s="19" t="str">
        <f t="shared" si="92"/>
        <v/>
      </c>
      <c r="C227" s="20" t="str">
        <f>IF(Protokoll!C227="","",Protokoll!C227)</f>
        <v/>
      </c>
      <c r="D227" s="20" t="str">
        <f>IF(Protokoll!D227="","",Protokoll!D227)</f>
        <v/>
      </c>
      <c r="E227" s="20" t="str">
        <f>IF(Protokoll!E227="","",Protokoll!E227)</f>
        <v/>
      </c>
      <c r="F227" s="20" t="str">
        <f>IF(Protokoll!F227="","",Protokoll!F227)</f>
        <v/>
      </c>
      <c r="G227" s="82" t="str">
        <f>IF(Protokoll!G227="","",Protokoll!G227)</f>
        <v/>
      </c>
      <c r="H227" s="20" t="str">
        <f>IF(Protokoll!H227="","",Protokoll!H227)</f>
        <v/>
      </c>
      <c r="I227" s="20" t="str">
        <f>IF(Protokoll!I227="","",Protokoll!I227)</f>
        <v/>
      </c>
      <c r="J227" s="83" t="str">
        <f>IF(Protokoll!J227="","",Protokoll!J227)</f>
        <v/>
      </c>
      <c r="K227" s="20" t="str">
        <f>IF(Protokoll!K227="","",Protokoll!K227)</f>
        <v/>
      </c>
      <c r="L227" s="20" t="str">
        <f>IF(Protokoll!L227="","",Protokoll!L227)</f>
        <v/>
      </c>
      <c r="M227" s="84" t="str">
        <f>IF(Protokoll!M227="","",Protokoll!M227)</f>
        <v/>
      </c>
      <c r="N227" s="20" t="str">
        <f ca="1">IF(Protokoll!N227="","",VLOOKUP(Protokoll!N227,(INDIRECT(CONCATENATE($B227,"!Q2:S22"))),3,1))</f>
        <v/>
      </c>
      <c r="O227" s="20" t="str">
        <f ca="1">IF(Protokoll!O227="","",VLOOKUP(Protokoll!O227,(INDIRECT(CONCATENATE($B227,"!G2:O22"))),9,1))</f>
        <v/>
      </c>
      <c r="P227" s="20" t="str">
        <f ca="1">IF(Protokoll!P227="","",VLOOKUP(Protokoll!P227,(INDIRECT(CONCATENATE($B227,"!H2:O22"))),8,1))</f>
        <v/>
      </c>
      <c r="Q227" s="20" t="str">
        <f ca="1">IF(Protokoll!Q227="","",VLOOKUP(Protokoll!Q227,(INDIRECT(CONCATENATE($B227,"!I2:O22"))),7,1))</f>
        <v/>
      </c>
      <c r="R227" s="20" t="str">
        <f ca="1">IF(Protokoll!R227="","",VLOOKUP(Protokoll!R227,(INDIRECT(CONCATENATE($B227,"!J2:O22"))),6,1))</f>
        <v/>
      </c>
      <c r="S227" s="20" t="str">
        <f ca="1">IF(Protokoll!S227="","",VLOOKUP(Protokoll!S227,(INDIRECT(CONCATENATE($B227,"!K2:O22"))),5,1))</f>
        <v/>
      </c>
      <c r="T227" s="20" t="str">
        <f ca="1">IF(Protokoll!T227="","",VLOOKUP(Protokoll!T227,(INDIRECT(CONCATENATE($B227,"!R2:S22"))),2,1))</f>
        <v/>
      </c>
      <c r="U227" s="20" t="str">
        <f ca="1">IF(Protokoll!U227="","",VLOOKUP(Protokoll!U227,(INDIRECT(CONCATENATE($B227,"!M2:O22"))),3,1))</f>
        <v/>
      </c>
      <c r="V227" s="20" t="str">
        <f ca="1">IF(Protokoll!V227="","",VLOOKUP(Protokoll!V227,(INDIRECT(CONCATENATE($B227,"!N2:O22"))),2,1))</f>
        <v/>
      </c>
      <c r="W227" s="83" t="str">
        <f>IF(Protokoll!W227="","",Protokoll!W227)</f>
        <v/>
      </c>
      <c r="X227" s="85" t="str">
        <f t="shared" ca="1" si="93"/>
        <v/>
      </c>
      <c r="AB227" t="str">
        <f t="shared" ca="1" si="94"/>
        <v/>
      </c>
      <c r="AC227" t="str">
        <f t="shared" ca="1" si="95"/>
        <v/>
      </c>
      <c r="AD227" t="str">
        <f t="shared" ca="1" si="96"/>
        <v/>
      </c>
      <c r="AE227" t="str">
        <f t="shared" ca="1" si="97"/>
        <v/>
      </c>
      <c r="AF227" t="str">
        <f t="shared" ca="1" si="98"/>
        <v/>
      </c>
      <c r="AG227" t="str">
        <f t="shared" ca="1" si="99"/>
        <v/>
      </c>
      <c r="AH227" t="str">
        <f t="shared" ca="1" si="100"/>
        <v/>
      </c>
      <c r="AI227" t="str">
        <f t="shared" ca="1" si="101"/>
        <v/>
      </c>
      <c r="AJ227" t="str">
        <f t="shared" ca="1" si="102"/>
        <v/>
      </c>
      <c r="AL227" t="str">
        <f t="shared" ca="1" si="103"/>
        <v/>
      </c>
      <c r="AM227" t="str">
        <f t="shared" ca="1" si="104"/>
        <v/>
      </c>
      <c r="AN227" t="str">
        <f t="shared" ca="1" si="105"/>
        <v/>
      </c>
      <c r="AO227" t="str">
        <f t="shared" ca="1" si="106"/>
        <v/>
      </c>
      <c r="AP227" t="str">
        <f t="shared" ca="1" si="107"/>
        <v/>
      </c>
      <c r="AQ227" t="str">
        <f t="shared" ca="1" si="108"/>
        <v/>
      </c>
      <c r="AR227" t="str">
        <f t="shared" ca="1" si="109"/>
        <v/>
      </c>
      <c r="AS227" t="str">
        <f t="shared" ca="1" si="110"/>
        <v/>
      </c>
      <c r="AT227" t="str">
        <f t="shared" ca="1" si="111"/>
        <v/>
      </c>
    </row>
    <row r="228" spans="1:46" x14ac:dyDescent="0.3">
      <c r="A228" s="15">
        <v>226</v>
      </c>
      <c r="B228" s="16" t="str">
        <f t="shared" si="92"/>
        <v/>
      </c>
      <c r="C228" s="18" t="str">
        <f>IF(Protokoll!C228="","",Protokoll!C228)</f>
        <v/>
      </c>
      <c r="D228" s="18" t="str">
        <f>IF(Protokoll!D228="","",Protokoll!D228)</f>
        <v/>
      </c>
      <c r="E228" s="18" t="str">
        <f>IF(Protokoll!E228="","",Protokoll!E228)</f>
        <v/>
      </c>
      <c r="F228" s="18" t="str">
        <f>IF(Protokoll!F228="","",Protokoll!F228)</f>
        <v/>
      </c>
      <c r="G228" s="86" t="str">
        <f>IF(Protokoll!G228="","",Protokoll!G228)</f>
        <v/>
      </c>
      <c r="H228" s="18" t="str">
        <f>IF(Protokoll!H228="","",Protokoll!H228)</f>
        <v/>
      </c>
      <c r="I228" s="18" t="str">
        <f>IF(Protokoll!I228="","",Protokoll!I228)</f>
        <v/>
      </c>
      <c r="J228" s="79" t="str">
        <f>IF(Protokoll!J228="","",Protokoll!J228)</f>
        <v/>
      </c>
      <c r="K228" s="18" t="str">
        <f>IF(Protokoll!K228="","",Protokoll!K228)</f>
        <v/>
      </c>
      <c r="L228" s="18" t="str">
        <f>IF(Protokoll!L228="","",Protokoll!L228)</f>
        <v/>
      </c>
      <c r="M228" s="80" t="str">
        <f>IF(Protokoll!M228="","",Protokoll!M228)</f>
        <v/>
      </c>
      <c r="N228" s="18" t="str">
        <f ca="1">IF(Protokoll!N228="","",VLOOKUP(Protokoll!N228,(INDIRECT(CONCATENATE($B228,"!Q2:S22"))),3,1))</f>
        <v/>
      </c>
      <c r="O228" s="18" t="str">
        <f ca="1">IF(Protokoll!O228="","",VLOOKUP(Protokoll!O228,(INDIRECT(CONCATENATE($B228,"!G2:O22"))),9,1))</f>
        <v/>
      </c>
      <c r="P228" s="18" t="str">
        <f ca="1">IF(Protokoll!P228="","",VLOOKUP(Protokoll!P228,(INDIRECT(CONCATENATE($B228,"!H2:O22"))),8,1))</f>
        <v/>
      </c>
      <c r="Q228" s="18" t="str">
        <f ca="1">IF(Protokoll!Q228="","",VLOOKUP(Protokoll!Q228,(INDIRECT(CONCATENATE($B228,"!I2:O22"))),7,1))</f>
        <v/>
      </c>
      <c r="R228" s="18" t="str">
        <f ca="1">IF(Protokoll!R228="","",VLOOKUP(Protokoll!R228,(INDIRECT(CONCATENATE($B228,"!J2:O22"))),6,1))</f>
        <v/>
      </c>
      <c r="S228" s="18" t="str">
        <f ca="1">IF(Protokoll!S228="","",VLOOKUP(Protokoll!S228,(INDIRECT(CONCATENATE($B228,"!K2:O22"))),5,1))</f>
        <v/>
      </c>
      <c r="T228" s="18" t="str">
        <f ca="1">IF(Protokoll!T228="","",VLOOKUP(Protokoll!T228,(INDIRECT(CONCATENATE($B228,"!R2:S22"))),2,1))</f>
        <v/>
      </c>
      <c r="U228" s="18" t="str">
        <f ca="1">IF(Protokoll!U228="","",VLOOKUP(Protokoll!U228,(INDIRECT(CONCATENATE($B228,"!M2:O22"))),3,1))</f>
        <v/>
      </c>
      <c r="V228" s="18" t="str">
        <f ca="1">IF(Protokoll!V228="","",VLOOKUP(Protokoll!V228,(INDIRECT(CONCATENATE($B228,"!N2:O22"))),2,1))</f>
        <v/>
      </c>
      <c r="W228" s="79" t="str">
        <f>IF(Protokoll!W228="","",Protokoll!W228)</f>
        <v/>
      </c>
      <c r="X228" s="81" t="str">
        <f t="shared" ca="1" si="93"/>
        <v/>
      </c>
      <c r="AB228" t="str">
        <f t="shared" ca="1" si="94"/>
        <v/>
      </c>
      <c r="AC228" t="str">
        <f t="shared" ca="1" si="95"/>
        <v/>
      </c>
      <c r="AD228" t="str">
        <f t="shared" ca="1" si="96"/>
        <v/>
      </c>
      <c r="AE228" t="str">
        <f t="shared" ca="1" si="97"/>
        <v/>
      </c>
      <c r="AF228" t="str">
        <f t="shared" ca="1" si="98"/>
        <v/>
      </c>
      <c r="AG228" t="str">
        <f t="shared" ca="1" si="99"/>
        <v/>
      </c>
      <c r="AH228" t="str">
        <f t="shared" ca="1" si="100"/>
        <v/>
      </c>
      <c r="AI228" t="str">
        <f t="shared" ca="1" si="101"/>
        <v/>
      </c>
      <c r="AJ228" t="str">
        <f t="shared" ca="1" si="102"/>
        <v/>
      </c>
      <c r="AL228" t="str">
        <f t="shared" ca="1" si="103"/>
        <v/>
      </c>
      <c r="AM228" t="str">
        <f t="shared" ca="1" si="104"/>
        <v/>
      </c>
      <c r="AN228" t="str">
        <f t="shared" ca="1" si="105"/>
        <v/>
      </c>
      <c r="AO228" t="str">
        <f t="shared" ca="1" si="106"/>
        <v/>
      </c>
      <c r="AP228" t="str">
        <f t="shared" ca="1" si="107"/>
        <v/>
      </c>
      <c r="AQ228" t="str">
        <f t="shared" ca="1" si="108"/>
        <v/>
      </c>
      <c r="AR228" t="str">
        <f t="shared" ca="1" si="109"/>
        <v/>
      </c>
      <c r="AS228" t="str">
        <f t="shared" ca="1" si="110"/>
        <v/>
      </c>
      <c r="AT228" t="str">
        <f t="shared" ca="1" si="111"/>
        <v/>
      </c>
    </row>
    <row r="229" spans="1:46" x14ac:dyDescent="0.3">
      <c r="A229" s="2">
        <v>227</v>
      </c>
      <c r="B229" s="19" t="str">
        <f t="shared" si="92"/>
        <v/>
      </c>
      <c r="C229" s="20" t="str">
        <f>IF(Protokoll!C229="","",Protokoll!C229)</f>
        <v/>
      </c>
      <c r="D229" s="20" t="str">
        <f>IF(Protokoll!D229="","",Protokoll!D229)</f>
        <v/>
      </c>
      <c r="E229" s="20" t="str">
        <f>IF(Protokoll!E229="","",Protokoll!E229)</f>
        <v/>
      </c>
      <c r="F229" s="20" t="str">
        <f>IF(Protokoll!F229="","",Protokoll!F229)</f>
        <v/>
      </c>
      <c r="G229" s="82" t="str">
        <f>IF(Protokoll!G229="","",Protokoll!G229)</f>
        <v/>
      </c>
      <c r="H229" s="20" t="str">
        <f>IF(Protokoll!H229="","",Protokoll!H229)</f>
        <v/>
      </c>
      <c r="I229" s="20" t="str">
        <f>IF(Protokoll!I229="","",Protokoll!I229)</f>
        <v/>
      </c>
      <c r="J229" s="83" t="str">
        <f>IF(Protokoll!J229="","",Protokoll!J229)</f>
        <v/>
      </c>
      <c r="K229" s="20" t="str">
        <f>IF(Protokoll!K229="","",Protokoll!K229)</f>
        <v/>
      </c>
      <c r="L229" s="20" t="str">
        <f>IF(Protokoll!L229="","",Protokoll!L229)</f>
        <v/>
      </c>
      <c r="M229" s="84" t="str">
        <f>IF(Protokoll!M229="","",Protokoll!M229)</f>
        <v/>
      </c>
      <c r="N229" s="20" t="str">
        <f ca="1">IF(Protokoll!N229="","",VLOOKUP(Protokoll!N229,(INDIRECT(CONCATENATE($B229,"!Q2:S22"))),3,1))</f>
        <v/>
      </c>
      <c r="O229" s="20" t="str">
        <f ca="1">IF(Protokoll!O229="","",VLOOKUP(Protokoll!O229,(INDIRECT(CONCATENATE($B229,"!G2:O22"))),9,1))</f>
        <v/>
      </c>
      <c r="P229" s="20" t="str">
        <f ca="1">IF(Protokoll!P229="","",VLOOKUP(Protokoll!P229,(INDIRECT(CONCATENATE($B229,"!H2:O22"))),8,1))</f>
        <v/>
      </c>
      <c r="Q229" s="20" t="str">
        <f ca="1">IF(Protokoll!Q229="","",VLOOKUP(Protokoll!Q229,(INDIRECT(CONCATENATE($B229,"!I2:O22"))),7,1))</f>
        <v/>
      </c>
      <c r="R229" s="20" t="str">
        <f ca="1">IF(Protokoll!R229="","",VLOOKUP(Protokoll!R229,(INDIRECT(CONCATENATE($B229,"!J2:O22"))),6,1))</f>
        <v/>
      </c>
      <c r="S229" s="20" t="str">
        <f ca="1">IF(Protokoll!S229="","",VLOOKUP(Protokoll!S229,(INDIRECT(CONCATENATE($B229,"!K2:O22"))),5,1))</f>
        <v/>
      </c>
      <c r="T229" s="20" t="str">
        <f ca="1">IF(Protokoll!T229="","",VLOOKUP(Protokoll!T229,(INDIRECT(CONCATENATE($B229,"!R2:S22"))),2,1))</f>
        <v/>
      </c>
      <c r="U229" s="20" t="str">
        <f ca="1">IF(Protokoll!U229="","",VLOOKUP(Protokoll!U229,(INDIRECT(CONCATENATE($B229,"!M2:O22"))),3,1))</f>
        <v/>
      </c>
      <c r="V229" s="20" t="str">
        <f ca="1">IF(Protokoll!V229="","",VLOOKUP(Protokoll!V229,(INDIRECT(CONCATENATE($B229,"!N2:O22"))),2,1))</f>
        <v/>
      </c>
      <c r="W229" s="83" t="str">
        <f>IF(Protokoll!W229="","",Protokoll!W229)</f>
        <v/>
      </c>
      <c r="X229" s="85" t="str">
        <f t="shared" ca="1" si="93"/>
        <v/>
      </c>
      <c r="AB229" t="str">
        <f t="shared" ca="1" si="94"/>
        <v/>
      </c>
      <c r="AC229" t="str">
        <f t="shared" ca="1" si="95"/>
        <v/>
      </c>
      <c r="AD229" t="str">
        <f t="shared" ca="1" si="96"/>
        <v/>
      </c>
      <c r="AE229" t="str">
        <f t="shared" ca="1" si="97"/>
        <v/>
      </c>
      <c r="AF229" t="str">
        <f t="shared" ca="1" si="98"/>
        <v/>
      </c>
      <c r="AG229" t="str">
        <f t="shared" ca="1" si="99"/>
        <v/>
      </c>
      <c r="AH229" t="str">
        <f t="shared" ca="1" si="100"/>
        <v/>
      </c>
      <c r="AI229" t="str">
        <f t="shared" ca="1" si="101"/>
        <v/>
      </c>
      <c r="AJ229" t="str">
        <f t="shared" ca="1" si="102"/>
        <v/>
      </c>
      <c r="AL229" t="str">
        <f t="shared" ca="1" si="103"/>
        <v/>
      </c>
      <c r="AM229" t="str">
        <f t="shared" ca="1" si="104"/>
        <v/>
      </c>
      <c r="AN229" t="str">
        <f t="shared" ca="1" si="105"/>
        <v/>
      </c>
      <c r="AO229" t="str">
        <f t="shared" ca="1" si="106"/>
        <v/>
      </c>
      <c r="AP229" t="str">
        <f t="shared" ca="1" si="107"/>
        <v/>
      </c>
      <c r="AQ229" t="str">
        <f t="shared" ca="1" si="108"/>
        <v/>
      </c>
      <c r="AR229" t="str">
        <f t="shared" ca="1" si="109"/>
        <v/>
      </c>
      <c r="AS229" t="str">
        <f t="shared" ca="1" si="110"/>
        <v/>
      </c>
      <c r="AT229" t="str">
        <f t="shared" ca="1" si="111"/>
        <v/>
      </c>
    </row>
    <row r="230" spans="1:46" x14ac:dyDescent="0.3">
      <c r="A230" s="15">
        <v>228</v>
      </c>
      <c r="B230" s="16" t="str">
        <f t="shared" si="92"/>
        <v/>
      </c>
      <c r="C230" s="18" t="str">
        <f>IF(Protokoll!C230="","",Protokoll!C230)</f>
        <v/>
      </c>
      <c r="D230" s="18" t="str">
        <f>IF(Protokoll!D230="","",Protokoll!D230)</f>
        <v/>
      </c>
      <c r="E230" s="18" t="str">
        <f>IF(Protokoll!E230="","",Protokoll!E230)</f>
        <v/>
      </c>
      <c r="F230" s="18" t="str">
        <f>IF(Protokoll!F230="","",Protokoll!F230)</f>
        <v/>
      </c>
      <c r="G230" s="86" t="str">
        <f>IF(Protokoll!G230="","",Protokoll!G230)</f>
        <v/>
      </c>
      <c r="H230" s="18" t="str">
        <f>IF(Protokoll!H230="","",Protokoll!H230)</f>
        <v/>
      </c>
      <c r="I230" s="18" t="str">
        <f>IF(Protokoll!I230="","",Protokoll!I230)</f>
        <v/>
      </c>
      <c r="J230" s="79" t="str">
        <f>IF(Protokoll!J230="","",Protokoll!J230)</f>
        <v/>
      </c>
      <c r="K230" s="18" t="str">
        <f>IF(Protokoll!K230="","",Protokoll!K230)</f>
        <v/>
      </c>
      <c r="L230" s="18" t="str">
        <f>IF(Protokoll!L230="","",Protokoll!L230)</f>
        <v/>
      </c>
      <c r="M230" s="80" t="str">
        <f>IF(Protokoll!M230="","",Protokoll!M230)</f>
        <v/>
      </c>
      <c r="N230" s="18" t="str">
        <f ca="1">IF(Protokoll!N230="","",VLOOKUP(Protokoll!N230,(INDIRECT(CONCATENATE($B230,"!Q2:S22"))),3,1))</f>
        <v/>
      </c>
      <c r="O230" s="18" t="str">
        <f ca="1">IF(Protokoll!O230="","",VLOOKUP(Protokoll!O230,(INDIRECT(CONCATENATE($B230,"!G2:O22"))),9,1))</f>
        <v/>
      </c>
      <c r="P230" s="18" t="str">
        <f ca="1">IF(Protokoll!P230="","",VLOOKUP(Protokoll!P230,(INDIRECT(CONCATENATE($B230,"!H2:O22"))),8,1))</f>
        <v/>
      </c>
      <c r="Q230" s="18" t="str">
        <f ca="1">IF(Protokoll!Q230="","",VLOOKUP(Protokoll!Q230,(INDIRECT(CONCATENATE($B230,"!I2:O22"))),7,1))</f>
        <v/>
      </c>
      <c r="R230" s="18" t="str">
        <f ca="1">IF(Protokoll!R230="","",VLOOKUP(Protokoll!R230,(INDIRECT(CONCATENATE($B230,"!J2:O22"))),6,1))</f>
        <v/>
      </c>
      <c r="S230" s="18" t="str">
        <f ca="1">IF(Protokoll!S230="","",VLOOKUP(Protokoll!S230,(INDIRECT(CONCATENATE($B230,"!K2:O22"))),5,1))</f>
        <v/>
      </c>
      <c r="T230" s="18" t="str">
        <f ca="1">IF(Protokoll!T230="","",VLOOKUP(Protokoll!T230,(INDIRECT(CONCATENATE($B230,"!R2:S22"))),2,1))</f>
        <v/>
      </c>
      <c r="U230" s="18" t="str">
        <f ca="1">IF(Protokoll!U230="","",VLOOKUP(Protokoll!U230,(INDIRECT(CONCATENATE($B230,"!M2:O22"))),3,1))</f>
        <v/>
      </c>
      <c r="V230" s="18" t="str">
        <f ca="1">IF(Protokoll!V230="","",VLOOKUP(Protokoll!V230,(INDIRECT(CONCATENATE($B230,"!N2:O22"))),2,1))</f>
        <v/>
      </c>
      <c r="W230" s="79" t="str">
        <f>IF(Protokoll!W230="","",Protokoll!W230)</f>
        <v/>
      </c>
      <c r="X230" s="81" t="str">
        <f t="shared" ca="1" si="93"/>
        <v/>
      </c>
      <c r="AB230" t="str">
        <f t="shared" ca="1" si="94"/>
        <v/>
      </c>
      <c r="AC230" t="str">
        <f t="shared" ca="1" si="95"/>
        <v/>
      </c>
      <c r="AD230" t="str">
        <f t="shared" ca="1" si="96"/>
        <v/>
      </c>
      <c r="AE230" t="str">
        <f t="shared" ca="1" si="97"/>
        <v/>
      </c>
      <c r="AF230" t="str">
        <f t="shared" ca="1" si="98"/>
        <v/>
      </c>
      <c r="AG230" t="str">
        <f t="shared" ca="1" si="99"/>
        <v/>
      </c>
      <c r="AH230" t="str">
        <f t="shared" ca="1" si="100"/>
        <v/>
      </c>
      <c r="AI230" t="str">
        <f t="shared" ca="1" si="101"/>
        <v/>
      </c>
      <c r="AJ230" t="str">
        <f t="shared" ca="1" si="102"/>
        <v/>
      </c>
      <c r="AL230" t="str">
        <f t="shared" ca="1" si="103"/>
        <v/>
      </c>
      <c r="AM230" t="str">
        <f t="shared" ca="1" si="104"/>
        <v/>
      </c>
      <c r="AN230" t="str">
        <f t="shared" ca="1" si="105"/>
        <v/>
      </c>
      <c r="AO230" t="str">
        <f t="shared" ca="1" si="106"/>
        <v/>
      </c>
      <c r="AP230" t="str">
        <f t="shared" ca="1" si="107"/>
        <v/>
      </c>
      <c r="AQ230" t="str">
        <f t="shared" ca="1" si="108"/>
        <v/>
      </c>
      <c r="AR230" t="str">
        <f t="shared" ca="1" si="109"/>
        <v/>
      </c>
      <c r="AS230" t="str">
        <f t="shared" ca="1" si="110"/>
        <v/>
      </c>
      <c r="AT230" t="str">
        <f t="shared" ca="1" si="111"/>
        <v/>
      </c>
    </row>
    <row r="231" spans="1:46" x14ac:dyDescent="0.3">
      <c r="A231" s="2">
        <v>229</v>
      </c>
      <c r="B231" s="19" t="str">
        <f t="shared" si="92"/>
        <v/>
      </c>
      <c r="C231" s="20" t="str">
        <f>IF(Protokoll!C231="","",Protokoll!C231)</f>
        <v/>
      </c>
      <c r="D231" s="20" t="str">
        <f>IF(Protokoll!D231="","",Protokoll!D231)</f>
        <v/>
      </c>
      <c r="E231" s="20" t="str">
        <f>IF(Protokoll!E231="","",Protokoll!E231)</f>
        <v/>
      </c>
      <c r="F231" s="20" t="str">
        <f>IF(Protokoll!F231="","",Protokoll!F231)</f>
        <v/>
      </c>
      <c r="G231" s="82" t="str">
        <f>IF(Protokoll!G231="","",Protokoll!G231)</f>
        <v/>
      </c>
      <c r="H231" s="20" t="str">
        <f>IF(Protokoll!H231="","",Protokoll!H231)</f>
        <v/>
      </c>
      <c r="I231" s="20" t="str">
        <f>IF(Protokoll!I231="","",Protokoll!I231)</f>
        <v/>
      </c>
      <c r="J231" s="83" t="str">
        <f>IF(Protokoll!J231="","",Protokoll!J231)</f>
        <v/>
      </c>
      <c r="K231" s="20" t="str">
        <f>IF(Protokoll!K231="","",Protokoll!K231)</f>
        <v/>
      </c>
      <c r="L231" s="20" t="str">
        <f>IF(Protokoll!L231="","",Protokoll!L231)</f>
        <v/>
      </c>
      <c r="M231" s="84" t="str">
        <f>IF(Protokoll!M231="","",Protokoll!M231)</f>
        <v/>
      </c>
      <c r="N231" s="20" t="str">
        <f ca="1">IF(Protokoll!N231="","",VLOOKUP(Protokoll!N231,(INDIRECT(CONCATENATE($B231,"!Q2:S22"))),3,1))</f>
        <v/>
      </c>
      <c r="O231" s="20" t="str">
        <f ca="1">IF(Protokoll!O231="","",VLOOKUP(Protokoll!O231,(INDIRECT(CONCATENATE($B231,"!G2:O22"))),9,1))</f>
        <v/>
      </c>
      <c r="P231" s="20" t="str">
        <f ca="1">IF(Protokoll!P231="","",VLOOKUP(Protokoll!P231,(INDIRECT(CONCATENATE($B231,"!H2:O22"))),8,1))</f>
        <v/>
      </c>
      <c r="Q231" s="20" t="str">
        <f ca="1">IF(Protokoll!Q231="","",VLOOKUP(Protokoll!Q231,(INDIRECT(CONCATENATE($B231,"!I2:O22"))),7,1))</f>
        <v/>
      </c>
      <c r="R231" s="20" t="str">
        <f ca="1">IF(Protokoll!R231="","",VLOOKUP(Protokoll!R231,(INDIRECT(CONCATENATE($B231,"!J2:O22"))),6,1))</f>
        <v/>
      </c>
      <c r="S231" s="20" t="str">
        <f ca="1">IF(Protokoll!S231="","",VLOOKUP(Protokoll!S231,(INDIRECT(CONCATENATE($B231,"!K2:O22"))),5,1))</f>
        <v/>
      </c>
      <c r="T231" s="20" t="str">
        <f ca="1">IF(Protokoll!T231="","",VLOOKUP(Protokoll!T231,(INDIRECT(CONCATENATE($B231,"!R2:S22"))),2,1))</f>
        <v/>
      </c>
      <c r="U231" s="20" t="str">
        <f ca="1">IF(Protokoll!U231="","",VLOOKUP(Protokoll!U231,(INDIRECT(CONCATENATE($B231,"!M2:O22"))),3,1))</f>
        <v/>
      </c>
      <c r="V231" s="20" t="str">
        <f ca="1">IF(Protokoll!V231="","",VLOOKUP(Protokoll!V231,(INDIRECT(CONCATENATE($B231,"!N2:O22"))),2,1))</f>
        <v/>
      </c>
      <c r="W231" s="83" t="str">
        <f>IF(Protokoll!W231="","",Protokoll!W231)</f>
        <v/>
      </c>
      <c r="X231" s="85" t="str">
        <f t="shared" ca="1" si="93"/>
        <v/>
      </c>
      <c r="AB231" t="str">
        <f t="shared" ca="1" si="94"/>
        <v/>
      </c>
      <c r="AC231" t="str">
        <f t="shared" ca="1" si="95"/>
        <v/>
      </c>
      <c r="AD231" t="str">
        <f t="shared" ca="1" si="96"/>
        <v/>
      </c>
      <c r="AE231" t="str">
        <f t="shared" ca="1" si="97"/>
        <v/>
      </c>
      <c r="AF231" t="str">
        <f t="shared" ca="1" si="98"/>
        <v/>
      </c>
      <c r="AG231" t="str">
        <f t="shared" ca="1" si="99"/>
        <v/>
      </c>
      <c r="AH231" t="str">
        <f t="shared" ca="1" si="100"/>
        <v/>
      </c>
      <c r="AI231" t="str">
        <f t="shared" ca="1" si="101"/>
        <v/>
      </c>
      <c r="AJ231" t="str">
        <f t="shared" ca="1" si="102"/>
        <v/>
      </c>
      <c r="AL231" t="str">
        <f t="shared" ca="1" si="103"/>
        <v/>
      </c>
      <c r="AM231" t="str">
        <f t="shared" ca="1" si="104"/>
        <v/>
      </c>
      <c r="AN231" t="str">
        <f t="shared" ca="1" si="105"/>
        <v/>
      </c>
      <c r="AO231" t="str">
        <f t="shared" ca="1" si="106"/>
        <v/>
      </c>
      <c r="AP231" t="str">
        <f t="shared" ca="1" si="107"/>
        <v/>
      </c>
      <c r="AQ231" t="str">
        <f t="shared" ca="1" si="108"/>
        <v/>
      </c>
      <c r="AR231" t="str">
        <f t="shared" ca="1" si="109"/>
        <v/>
      </c>
      <c r="AS231" t="str">
        <f t="shared" ca="1" si="110"/>
        <v/>
      </c>
      <c r="AT231" t="str">
        <f t="shared" ca="1" si="111"/>
        <v/>
      </c>
    </row>
    <row r="232" spans="1:46" x14ac:dyDescent="0.3">
      <c r="A232" s="15">
        <v>230</v>
      </c>
      <c r="B232" s="16" t="str">
        <f t="shared" si="92"/>
        <v/>
      </c>
      <c r="C232" s="18" t="str">
        <f>IF(Protokoll!C232="","",Protokoll!C232)</f>
        <v/>
      </c>
      <c r="D232" s="18" t="str">
        <f>IF(Protokoll!D232="","",Protokoll!D232)</f>
        <v/>
      </c>
      <c r="E232" s="18" t="str">
        <f>IF(Protokoll!E232="","",Protokoll!E232)</f>
        <v/>
      </c>
      <c r="F232" s="18" t="str">
        <f>IF(Protokoll!F232="","",Protokoll!F232)</f>
        <v/>
      </c>
      <c r="G232" s="86" t="str">
        <f>IF(Protokoll!G232="","",Protokoll!G232)</f>
        <v/>
      </c>
      <c r="H232" s="18" t="str">
        <f>IF(Protokoll!H232="","",Protokoll!H232)</f>
        <v/>
      </c>
      <c r="I232" s="18" t="str">
        <f>IF(Protokoll!I232="","",Protokoll!I232)</f>
        <v/>
      </c>
      <c r="J232" s="79" t="str">
        <f>IF(Protokoll!J232="","",Protokoll!J232)</f>
        <v/>
      </c>
      <c r="K232" s="18" t="str">
        <f>IF(Protokoll!K232="","",Protokoll!K232)</f>
        <v/>
      </c>
      <c r="L232" s="18" t="str">
        <f>IF(Protokoll!L232="","",Protokoll!L232)</f>
        <v/>
      </c>
      <c r="M232" s="80" t="str">
        <f>IF(Protokoll!M232="","",Protokoll!M232)</f>
        <v/>
      </c>
      <c r="N232" s="18" t="str">
        <f ca="1">IF(Protokoll!N232="","",VLOOKUP(Protokoll!N232,(INDIRECT(CONCATENATE($B232,"!Q2:S22"))),3,1))</f>
        <v/>
      </c>
      <c r="O232" s="18" t="str">
        <f ca="1">IF(Protokoll!O232="","",VLOOKUP(Protokoll!O232,(INDIRECT(CONCATENATE($B232,"!G2:O22"))),9,1))</f>
        <v/>
      </c>
      <c r="P232" s="18" t="str">
        <f ca="1">IF(Protokoll!P232="","",VLOOKUP(Protokoll!P232,(INDIRECT(CONCATENATE($B232,"!H2:O22"))),8,1))</f>
        <v/>
      </c>
      <c r="Q232" s="18" t="str">
        <f ca="1">IF(Protokoll!Q232="","",VLOOKUP(Protokoll!Q232,(INDIRECT(CONCATENATE($B232,"!I2:O22"))),7,1))</f>
        <v/>
      </c>
      <c r="R232" s="18" t="str">
        <f ca="1">IF(Protokoll!R232="","",VLOOKUP(Protokoll!R232,(INDIRECT(CONCATENATE($B232,"!J2:O22"))),6,1))</f>
        <v/>
      </c>
      <c r="S232" s="18" t="str">
        <f ca="1">IF(Protokoll!S232="","",VLOOKUP(Protokoll!S232,(INDIRECT(CONCATENATE($B232,"!K2:O22"))),5,1))</f>
        <v/>
      </c>
      <c r="T232" s="18" t="str">
        <f ca="1">IF(Protokoll!T232="","",VLOOKUP(Protokoll!T232,(INDIRECT(CONCATENATE($B232,"!R2:S22"))),2,1))</f>
        <v/>
      </c>
      <c r="U232" s="18" t="str">
        <f ca="1">IF(Protokoll!U232="","",VLOOKUP(Protokoll!U232,(INDIRECT(CONCATENATE($B232,"!M2:O22"))),3,1))</f>
        <v/>
      </c>
      <c r="V232" s="18" t="str">
        <f ca="1">IF(Protokoll!V232="","",VLOOKUP(Protokoll!V232,(INDIRECT(CONCATENATE($B232,"!N2:O22"))),2,1))</f>
        <v/>
      </c>
      <c r="W232" s="79" t="str">
        <f>IF(Protokoll!W232="","",Protokoll!W232)</f>
        <v/>
      </c>
      <c r="X232" s="81" t="str">
        <f t="shared" ca="1" si="93"/>
        <v/>
      </c>
      <c r="AB232" t="str">
        <f t="shared" ca="1" si="94"/>
        <v/>
      </c>
      <c r="AC232" t="str">
        <f t="shared" ca="1" si="95"/>
        <v/>
      </c>
      <c r="AD232" t="str">
        <f t="shared" ca="1" si="96"/>
        <v/>
      </c>
      <c r="AE232" t="str">
        <f t="shared" ca="1" si="97"/>
        <v/>
      </c>
      <c r="AF232" t="str">
        <f t="shared" ca="1" si="98"/>
        <v/>
      </c>
      <c r="AG232" t="str">
        <f t="shared" ca="1" si="99"/>
        <v/>
      </c>
      <c r="AH232" t="str">
        <f t="shared" ca="1" si="100"/>
        <v/>
      </c>
      <c r="AI232" t="str">
        <f t="shared" ca="1" si="101"/>
        <v/>
      </c>
      <c r="AJ232" t="str">
        <f t="shared" ca="1" si="102"/>
        <v/>
      </c>
      <c r="AL232" t="str">
        <f t="shared" ca="1" si="103"/>
        <v/>
      </c>
      <c r="AM232" t="str">
        <f t="shared" ca="1" si="104"/>
        <v/>
      </c>
      <c r="AN232" t="str">
        <f t="shared" ca="1" si="105"/>
        <v/>
      </c>
      <c r="AO232" t="str">
        <f t="shared" ca="1" si="106"/>
        <v/>
      </c>
      <c r="AP232" t="str">
        <f t="shared" ca="1" si="107"/>
        <v/>
      </c>
      <c r="AQ232" t="str">
        <f t="shared" ca="1" si="108"/>
        <v/>
      </c>
      <c r="AR232" t="str">
        <f t="shared" ca="1" si="109"/>
        <v/>
      </c>
      <c r="AS232" t="str">
        <f t="shared" ca="1" si="110"/>
        <v/>
      </c>
      <c r="AT232" t="str">
        <f t="shared" ca="1" si="111"/>
        <v/>
      </c>
    </row>
    <row r="233" spans="1:46" x14ac:dyDescent="0.3">
      <c r="A233" s="2">
        <v>231</v>
      </c>
      <c r="B233" s="19" t="str">
        <f t="shared" si="92"/>
        <v/>
      </c>
      <c r="C233" s="20" t="str">
        <f>IF(Protokoll!C233="","",Protokoll!C233)</f>
        <v/>
      </c>
      <c r="D233" s="20" t="str">
        <f>IF(Protokoll!D233="","",Protokoll!D233)</f>
        <v/>
      </c>
      <c r="E233" s="20" t="str">
        <f>IF(Protokoll!E233="","",Protokoll!E233)</f>
        <v/>
      </c>
      <c r="F233" s="20" t="str">
        <f>IF(Protokoll!F233="","",Protokoll!F233)</f>
        <v/>
      </c>
      <c r="G233" s="82" t="str">
        <f>IF(Protokoll!G233="","",Protokoll!G233)</f>
        <v/>
      </c>
      <c r="H233" s="20" t="str">
        <f>IF(Protokoll!H233="","",Protokoll!H233)</f>
        <v/>
      </c>
      <c r="I233" s="20" t="str">
        <f>IF(Protokoll!I233="","",Protokoll!I233)</f>
        <v/>
      </c>
      <c r="J233" s="83" t="str">
        <f>IF(Protokoll!J233="","",Protokoll!J233)</f>
        <v/>
      </c>
      <c r="K233" s="20" t="str">
        <f>IF(Protokoll!K233="","",Protokoll!K233)</f>
        <v/>
      </c>
      <c r="L233" s="20" t="str">
        <f>IF(Protokoll!L233="","",Protokoll!L233)</f>
        <v/>
      </c>
      <c r="M233" s="84" t="str">
        <f>IF(Protokoll!M233="","",Protokoll!M233)</f>
        <v/>
      </c>
      <c r="N233" s="20" t="str">
        <f ca="1">IF(Protokoll!N233="","",VLOOKUP(Protokoll!N233,(INDIRECT(CONCATENATE($B233,"!Q2:S22"))),3,1))</f>
        <v/>
      </c>
      <c r="O233" s="20" t="str">
        <f ca="1">IF(Protokoll!O233="","",VLOOKUP(Protokoll!O233,(INDIRECT(CONCATENATE($B233,"!G2:O22"))),9,1))</f>
        <v/>
      </c>
      <c r="P233" s="20" t="str">
        <f ca="1">IF(Protokoll!P233="","",VLOOKUP(Protokoll!P233,(INDIRECT(CONCATENATE($B233,"!H2:O22"))),8,1))</f>
        <v/>
      </c>
      <c r="Q233" s="20" t="str">
        <f ca="1">IF(Protokoll!Q233="","",VLOOKUP(Protokoll!Q233,(INDIRECT(CONCATENATE($B233,"!I2:O22"))),7,1))</f>
        <v/>
      </c>
      <c r="R233" s="20" t="str">
        <f ca="1">IF(Protokoll!R233="","",VLOOKUP(Protokoll!R233,(INDIRECT(CONCATENATE($B233,"!J2:O22"))),6,1))</f>
        <v/>
      </c>
      <c r="S233" s="20" t="str">
        <f ca="1">IF(Protokoll!S233="","",VLOOKUP(Protokoll!S233,(INDIRECT(CONCATENATE($B233,"!K2:O22"))),5,1))</f>
        <v/>
      </c>
      <c r="T233" s="20" t="str">
        <f ca="1">IF(Protokoll!T233="","",VLOOKUP(Protokoll!T233,(INDIRECT(CONCATENATE($B233,"!R2:S22"))),2,1))</f>
        <v/>
      </c>
      <c r="U233" s="20" t="str">
        <f ca="1">IF(Protokoll!U233="","",VLOOKUP(Protokoll!U233,(INDIRECT(CONCATENATE($B233,"!M2:O22"))),3,1))</f>
        <v/>
      </c>
      <c r="V233" s="20" t="str">
        <f ca="1">IF(Protokoll!V233="","",VLOOKUP(Protokoll!V233,(INDIRECT(CONCATENATE($B233,"!N2:O22"))),2,1))</f>
        <v/>
      </c>
      <c r="W233" s="83" t="str">
        <f>IF(Protokoll!W233="","",Protokoll!W233)</f>
        <v/>
      </c>
      <c r="X233" s="85" t="str">
        <f t="shared" ca="1" si="93"/>
        <v/>
      </c>
      <c r="AB233" t="str">
        <f t="shared" ca="1" si="94"/>
        <v/>
      </c>
      <c r="AC233" t="str">
        <f t="shared" ca="1" si="95"/>
        <v/>
      </c>
      <c r="AD233" t="str">
        <f t="shared" ca="1" si="96"/>
        <v/>
      </c>
      <c r="AE233" t="str">
        <f t="shared" ca="1" si="97"/>
        <v/>
      </c>
      <c r="AF233" t="str">
        <f t="shared" ca="1" si="98"/>
        <v/>
      </c>
      <c r="AG233" t="str">
        <f t="shared" ca="1" si="99"/>
        <v/>
      </c>
      <c r="AH233" t="str">
        <f t="shared" ca="1" si="100"/>
        <v/>
      </c>
      <c r="AI233" t="str">
        <f t="shared" ca="1" si="101"/>
        <v/>
      </c>
      <c r="AJ233" t="str">
        <f t="shared" ca="1" si="102"/>
        <v/>
      </c>
      <c r="AL233" t="str">
        <f t="shared" ca="1" si="103"/>
        <v/>
      </c>
      <c r="AM233" t="str">
        <f t="shared" ca="1" si="104"/>
        <v/>
      </c>
      <c r="AN233" t="str">
        <f t="shared" ca="1" si="105"/>
        <v/>
      </c>
      <c r="AO233" t="str">
        <f t="shared" ca="1" si="106"/>
        <v/>
      </c>
      <c r="AP233" t="str">
        <f t="shared" ca="1" si="107"/>
        <v/>
      </c>
      <c r="AQ233" t="str">
        <f t="shared" ca="1" si="108"/>
        <v/>
      </c>
      <c r="AR233" t="str">
        <f t="shared" ca="1" si="109"/>
        <v/>
      </c>
      <c r="AS233" t="str">
        <f t="shared" ca="1" si="110"/>
        <v/>
      </c>
      <c r="AT233" t="str">
        <f t="shared" ca="1" si="111"/>
        <v/>
      </c>
    </row>
    <row r="234" spans="1:46" x14ac:dyDescent="0.3">
      <c r="A234" s="15">
        <v>232</v>
      </c>
      <c r="B234" s="16" t="str">
        <f t="shared" si="92"/>
        <v/>
      </c>
      <c r="C234" s="18" t="str">
        <f>IF(Protokoll!C234="","",Protokoll!C234)</f>
        <v/>
      </c>
      <c r="D234" s="18" t="str">
        <f>IF(Protokoll!D234="","",Protokoll!D234)</f>
        <v/>
      </c>
      <c r="E234" s="18" t="str">
        <f>IF(Protokoll!E234="","",Protokoll!E234)</f>
        <v/>
      </c>
      <c r="F234" s="18" t="str">
        <f>IF(Protokoll!F234="","",Protokoll!F234)</f>
        <v/>
      </c>
      <c r="G234" s="86" t="str">
        <f>IF(Protokoll!G234="","",Protokoll!G234)</f>
        <v/>
      </c>
      <c r="H234" s="18" t="str">
        <f>IF(Protokoll!H234="","",Protokoll!H234)</f>
        <v/>
      </c>
      <c r="I234" s="18" t="str">
        <f>IF(Protokoll!I234="","",Protokoll!I234)</f>
        <v/>
      </c>
      <c r="J234" s="79" t="str">
        <f>IF(Protokoll!J234="","",Protokoll!J234)</f>
        <v/>
      </c>
      <c r="K234" s="18" t="str">
        <f>IF(Protokoll!K234="","",Protokoll!K234)</f>
        <v/>
      </c>
      <c r="L234" s="18" t="str">
        <f>IF(Protokoll!L234="","",Protokoll!L234)</f>
        <v/>
      </c>
      <c r="M234" s="80" t="str">
        <f>IF(Protokoll!M234="","",Protokoll!M234)</f>
        <v/>
      </c>
      <c r="N234" s="18" t="str">
        <f ca="1">IF(Protokoll!N234="","",VLOOKUP(Protokoll!N234,(INDIRECT(CONCATENATE($B234,"!Q2:S22"))),3,1))</f>
        <v/>
      </c>
      <c r="O234" s="18" t="str">
        <f ca="1">IF(Protokoll!O234="","",VLOOKUP(Protokoll!O234,(INDIRECT(CONCATENATE($B234,"!G2:O22"))),9,1))</f>
        <v/>
      </c>
      <c r="P234" s="18" t="str">
        <f ca="1">IF(Protokoll!P234="","",VLOOKUP(Protokoll!P234,(INDIRECT(CONCATENATE($B234,"!H2:O22"))),8,1))</f>
        <v/>
      </c>
      <c r="Q234" s="18" t="str">
        <f ca="1">IF(Protokoll!Q234="","",VLOOKUP(Protokoll!Q234,(INDIRECT(CONCATENATE($B234,"!I2:O22"))),7,1))</f>
        <v/>
      </c>
      <c r="R234" s="18" t="str">
        <f ca="1">IF(Protokoll!R234="","",VLOOKUP(Protokoll!R234,(INDIRECT(CONCATENATE($B234,"!J2:O22"))),6,1))</f>
        <v/>
      </c>
      <c r="S234" s="18" t="str">
        <f ca="1">IF(Protokoll!S234="","",VLOOKUP(Protokoll!S234,(INDIRECT(CONCATENATE($B234,"!K2:O22"))),5,1))</f>
        <v/>
      </c>
      <c r="T234" s="18" t="str">
        <f ca="1">IF(Protokoll!T234="","",VLOOKUP(Protokoll!T234,(INDIRECT(CONCATENATE($B234,"!R2:S22"))),2,1))</f>
        <v/>
      </c>
      <c r="U234" s="18" t="str">
        <f ca="1">IF(Protokoll!U234="","",VLOOKUP(Protokoll!U234,(INDIRECT(CONCATENATE($B234,"!M2:O22"))),3,1))</f>
        <v/>
      </c>
      <c r="V234" s="18" t="str">
        <f ca="1">IF(Protokoll!V234="","",VLOOKUP(Protokoll!V234,(INDIRECT(CONCATENATE($B234,"!N2:O22"))),2,1))</f>
        <v/>
      </c>
      <c r="W234" s="79" t="str">
        <f>IF(Protokoll!W234="","",Protokoll!W234)</f>
        <v/>
      </c>
      <c r="X234" s="81" t="str">
        <f t="shared" ca="1" si="93"/>
        <v/>
      </c>
      <c r="AB234" t="str">
        <f t="shared" ca="1" si="94"/>
        <v/>
      </c>
      <c r="AC234" t="str">
        <f t="shared" ca="1" si="95"/>
        <v/>
      </c>
      <c r="AD234" t="str">
        <f t="shared" ca="1" si="96"/>
        <v/>
      </c>
      <c r="AE234" t="str">
        <f t="shared" ca="1" si="97"/>
        <v/>
      </c>
      <c r="AF234" t="str">
        <f t="shared" ca="1" si="98"/>
        <v/>
      </c>
      <c r="AG234" t="str">
        <f t="shared" ca="1" si="99"/>
        <v/>
      </c>
      <c r="AH234" t="str">
        <f t="shared" ca="1" si="100"/>
        <v/>
      </c>
      <c r="AI234" t="str">
        <f t="shared" ca="1" si="101"/>
        <v/>
      </c>
      <c r="AJ234" t="str">
        <f t="shared" ca="1" si="102"/>
        <v/>
      </c>
      <c r="AL234" t="str">
        <f t="shared" ca="1" si="103"/>
        <v/>
      </c>
      <c r="AM234" t="str">
        <f t="shared" ca="1" si="104"/>
        <v/>
      </c>
      <c r="AN234" t="str">
        <f t="shared" ca="1" si="105"/>
        <v/>
      </c>
      <c r="AO234" t="str">
        <f t="shared" ca="1" si="106"/>
        <v/>
      </c>
      <c r="AP234" t="str">
        <f t="shared" ca="1" si="107"/>
        <v/>
      </c>
      <c r="AQ234" t="str">
        <f t="shared" ca="1" si="108"/>
        <v/>
      </c>
      <c r="AR234" t="str">
        <f t="shared" ca="1" si="109"/>
        <v/>
      </c>
      <c r="AS234" t="str">
        <f t="shared" ca="1" si="110"/>
        <v/>
      </c>
      <c r="AT234" t="str">
        <f t="shared" ca="1" si="111"/>
        <v/>
      </c>
    </row>
    <row r="235" spans="1:46" x14ac:dyDescent="0.3">
      <c r="A235" s="2">
        <v>233</v>
      </c>
      <c r="B235" s="19" t="str">
        <f t="shared" si="92"/>
        <v/>
      </c>
      <c r="C235" s="20" t="str">
        <f>IF(Protokoll!C235="","",Protokoll!C235)</f>
        <v/>
      </c>
      <c r="D235" s="20" t="str">
        <f>IF(Protokoll!D235="","",Protokoll!D235)</f>
        <v/>
      </c>
      <c r="E235" s="20" t="str">
        <f>IF(Protokoll!E235="","",Protokoll!E235)</f>
        <v/>
      </c>
      <c r="F235" s="20" t="str">
        <f>IF(Protokoll!F235="","",Protokoll!F235)</f>
        <v/>
      </c>
      <c r="G235" s="82" t="str">
        <f>IF(Protokoll!G235="","",Protokoll!G235)</f>
        <v/>
      </c>
      <c r="H235" s="20" t="str">
        <f>IF(Protokoll!H235="","",Protokoll!H235)</f>
        <v/>
      </c>
      <c r="I235" s="20" t="str">
        <f>IF(Protokoll!I235="","",Protokoll!I235)</f>
        <v/>
      </c>
      <c r="J235" s="83" t="str">
        <f>IF(Protokoll!J235="","",Protokoll!J235)</f>
        <v/>
      </c>
      <c r="K235" s="20" t="str">
        <f>IF(Protokoll!K235="","",Protokoll!K235)</f>
        <v/>
      </c>
      <c r="L235" s="20" t="str">
        <f>IF(Protokoll!L235="","",Protokoll!L235)</f>
        <v/>
      </c>
      <c r="M235" s="84" t="str">
        <f>IF(Protokoll!M235="","",Protokoll!M235)</f>
        <v/>
      </c>
      <c r="N235" s="20" t="str">
        <f ca="1">IF(Protokoll!N235="","",VLOOKUP(Protokoll!N235,(INDIRECT(CONCATENATE($B235,"!Q2:S22"))),3,1))</f>
        <v/>
      </c>
      <c r="O235" s="20" t="str">
        <f ca="1">IF(Protokoll!O235="","",VLOOKUP(Protokoll!O235,(INDIRECT(CONCATENATE($B235,"!G2:O22"))),9,1))</f>
        <v/>
      </c>
      <c r="P235" s="20" t="str">
        <f ca="1">IF(Protokoll!P235="","",VLOOKUP(Protokoll!P235,(INDIRECT(CONCATENATE($B235,"!H2:O22"))),8,1))</f>
        <v/>
      </c>
      <c r="Q235" s="20" t="str">
        <f ca="1">IF(Protokoll!Q235="","",VLOOKUP(Protokoll!Q235,(INDIRECT(CONCATENATE($B235,"!I2:O22"))),7,1))</f>
        <v/>
      </c>
      <c r="R235" s="20" t="str">
        <f ca="1">IF(Protokoll!R235="","",VLOOKUP(Protokoll!R235,(INDIRECT(CONCATENATE($B235,"!J2:O22"))),6,1))</f>
        <v/>
      </c>
      <c r="S235" s="20" t="str">
        <f ca="1">IF(Protokoll!S235="","",VLOOKUP(Protokoll!S235,(INDIRECT(CONCATENATE($B235,"!K2:O22"))),5,1))</f>
        <v/>
      </c>
      <c r="T235" s="20" t="str">
        <f ca="1">IF(Protokoll!T235="","",VLOOKUP(Protokoll!T235,(INDIRECT(CONCATENATE($B235,"!R2:S22"))),2,1))</f>
        <v/>
      </c>
      <c r="U235" s="20" t="str">
        <f ca="1">IF(Protokoll!U235="","",VLOOKUP(Protokoll!U235,(INDIRECT(CONCATENATE($B235,"!M2:O22"))),3,1))</f>
        <v/>
      </c>
      <c r="V235" s="20" t="str">
        <f ca="1">IF(Protokoll!V235="","",VLOOKUP(Protokoll!V235,(INDIRECT(CONCATENATE($B235,"!N2:O22"))),2,1))</f>
        <v/>
      </c>
      <c r="W235" s="83" t="str">
        <f>IF(Protokoll!W235="","",Protokoll!W235)</f>
        <v/>
      </c>
      <c r="X235" s="85" t="str">
        <f t="shared" ca="1" si="93"/>
        <v/>
      </c>
      <c r="AB235" t="str">
        <f t="shared" ca="1" si="94"/>
        <v/>
      </c>
      <c r="AC235" t="str">
        <f t="shared" ca="1" si="95"/>
        <v/>
      </c>
      <c r="AD235" t="str">
        <f t="shared" ca="1" si="96"/>
        <v/>
      </c>
      <c r="AE235" t="str">
        <f t="shared" ca="1" si="97"/>
        <v/>
      </c>
      <c r="AF235" t="str">
        <f t="shared" ca="1" si="98"/>
        <v/>
      </c>
      <c r="AG235" t="str">
        <f t="shared" ca="1" si="99"/>
        <v/>
      </c>
      <c r="AH235" t="str">
        <f t="shared" ca="1" si="100"/>
        <v/>
      </c>
      <c r="AI235" t="str">
        <f t="shared" ca="1" si="101"/>
        <v/>
      </c>
      <c r="AJ235" t="str">
        <f t="shared" ca="1" si="102"/>
        <v/>
      </c>
      <c r="AL235" t="str">
        <f t="shared" ca="1" si="103"/>
        <v/>
      </c>
      <c r="AM235" t="str">
        <f t="shared" ca="1" si="104"/>
        <v/>
      </c>
      <c r="AN235" t="str">
        <f t="shared" ca="1" si="105"/>
        <v/>
      </c>
      <c r="AO235" t="str">
        <f t="shared" ca="1" si="106"/>
        <v/>
      </c>
      <c r="AP235" t="str">
        <f t="shared" ca="1" si="107"/>
        <v/>
      </c>
      <c r="AQ235" t="str">
        <f t="shared" ca="1" si="108"/>
        <v/>
      </c>
      <c r="AR235" t="str">
        <f t="shared" ca="1" si="109"/>
        <v/>
      </c>
      <c r="AS235" t="str">
        <f t="shared" ca="1" si="110"/>
        <v/>
      </c>
      <c r="AT235" t="str">
        <f t="shared" ca="1" si="111"/>
        <v/>
      </c>
    </row>
    <row r="236" spans="1:46" x14ac:dyDescent="0.3">
      <c r="A236" s="15">
        <v>234</v>
      </c>
      <c r="B236" s="16" t="str">
        <f t="shared" si="92"/>
        <v/>
      </c>
      <c r="C236" s="18" t="str">
        <f>IF(Protokoll!C236="","",Protokoll!C236)</f>
        <v/>
      </c>
      <c r="D236" s="18" t="str">
        <f>IF(Protokoll!D236="","",Protokoll!D236)</f>
        <v/>
      </c>
      <c r="E236" s="18" t="str">
        <f>IF(Protokoll!E236="","",Protokoll!E236)</f>
        <v/>
      </c>
      <c r="F236" s="18" t="str">
        <f>IF(Protokoll!F236="","",Protokoll!F236)</f>
        <v/>
      </c>
      <c r="G236" s="86" t="str">
        <f>IF(Protokoll!G236="","",Protokoll!G236)</f>
        <v/>
      </c>
      <c r="H236" s="18" t="str">
        <f>IF(Protokoll!H236="","",Protokoll!H236)</f>
        <v/>
      </c>
      <c r="I236" s="18" t="str">
        <f>IF(Protokoll!I236="","",Protokoll!I236)</f>
        <v/>
      </c>
      <c r="J236" s="79" t="str">
        <f>IF(Protokoll!J236="","",Protokoll!J236)</f>
        <v/>
      </c>
      <c r="K236" s="18" t="str">
        <f>IF(Protokoll!K236="","",Protokoll!K236)</f>
        <v/>
      </c>
      <c r="L236" s="18" t="str">
        <f>IF(Protokoll!L236="","",Protokoll!L236)</f>
        <v/>
      </c>
      <c r="M236" s="80" t="str">
        <f>IF(Protokoll!M236="","",Protokoll!M236)</f>
        <v/>
      </c>
      <c r="N236" s="18" t="str">
        <f ca="1">IF(Protokoll!N236="","",VLOOKUP(Protokoll!N236,(INDIRECT(CONCATENATE($B236,"!Q2:S22"))),3,1))</f>
        <v/>
      </c>
      <c r="O236" s="18" t="str">
        <f ca="1">IF(Protokoll!O236="","",VLOOKUP(Protokoll!O236,(INDIRECT(CONCATENATE($B236,"!G2:O22"))),9,1))</f>
        <v/>
      </c>
      <c r="P236" s="18" t="str">
        <f ca="1">IF(Protokoll!P236="","",VLOOKUP(Protokoll!P236,(INDIRECT(CONCATENATE($B236,"!H2:O22"))),8,1))</f>
        <v/>
      </c>
      <c r="Q236" s="18" t="str">
        <f ca="1">IF(Protokoll!Q236="","",VLOOKUP(Protokoll!Q236,(INDIRECT(CONCATENATE($B236,"!I2:O22"))),7,1))</f>
        <v/>
      </c>
      <c r="R236" s="18" t="str">
        <f ca="1">IF(Protokoll!R236="","",VLOOKUP(Protokoll!R236,(INDIRECT(CONCATENATE($B236,"!J2:O22"))),6,1))</f>
        <v/>
      </c>
      <c r="S236" s="18" t="str">
        <f ca="1">IF(Protokoll!S236="","",VLOOKUP(Protokoll!S236,(INDIRECT(CONCATENATE($B236,"!K2:O22"))),5,1))</f>
        <v/>
      </c>
      <c r="T236" s="18" t="str">
        <f ca="1">IF(Protokoll!T236="","",VLOOKUP(Protokoll!T236,(INDIRECT(CONCATENATE($B236,"!R2:S22"))),2,1))</f>
        <v/>
      </c>
      <c r="U236" s="18" t="str">
        <f ca="1">IF(Protokoll!U236="","",VLOOKUP(Protokoll!U236,(INDIRECT(CONCATENATE($B236,"!M2:O22"))),3,1))</f>
        <v/>
      </c>
      <c r="V236" s="18" t="str">
        <f ca="1">IF(Protokoll!V236="","",VLOOKUP(Protokoll!V236,(INDIRECT(CONCATENATE($B236,"!N2:O22"))),2,1))</f>
        <v/>
      </c>
      <c r="W236" s="79" t="str">
        <f>IF(Protokoll!W236="","",Protokoll!W236)</f>
        <v/>
      </c>
      <c r="X236" s="81" t="str">
        <f t="shared" ca="1" si="93"/>
        <v/>
      </c>
      <c r="AB236" t="str">
        <f t="shared" ca="1" si="94"/>
        <v/>
      </c>
      <c r="AC236" t="str">
        <f t="shared" ca="1" si="95"/>
        <v/>
      </c>
      <c r="AD236" t="str">
        <f t="shared" ca="1" si="96"/>
        <v/>
      </c>
      <c r="AE236" t="str">
        <f t="shared" ca="1" si="97"/>
        <v/>
      </c>
      <c r="AF236" t="str">
        <f t="shared" ca="1" si="98"/>
        <v/>
      </c>
      <c r="AG236" t="str">
        <f t="shared" ca="1" si="99"/>
        <v/>
      </c>
      <c r="AH236" t="str">
        <f t="shared" ca="1" si="100"/>
        <v/>
      </c>
      <c r="AI236" t="str">
        <f t="shared" ca="1" si="101"/>
        <v/>
      </c>
      <c r="AJ236" t="str">
        <f t="shared" ca="1" si="102"/>
        <v/>
      </c>
      <c r="AL236" t="str">
        <f t="shared" ca="1" si="103"/>
        <v/>
      </c>
      <c r="AM236" t="str">
        <f t="shared" ca="1" si="104"/>
        <v/>
      </c>
      <c r="AN236" t="str">
        <f t="shared" ca="1" si="105"/>
        <v/>
      </c>
      <c r="AO236" t="str">
        <f t="shared" ca="1" si="106"/>
        <v/>
      </c>
      <c r="AP236" t="str">
        <f t="shared" ca="1" si="107"/>
        <v/>
      </c>
      <c r="AQ236" t="str">
        <f t="shared" ca="1" si="108"/>
        <v/>
      </c>
      <c r="AR236" t="str">
        <f t="shared" ca="1" si="109"/>
        <v/>
      </c>
      <c r="AS236" t="str">
        <f t="shared" ca="1" si="110"/>
        <v/>
      </c>
      <c r="AT236" t="str">
        <f t="shared" ca="1" si="111"/>
        <v/>
      </c>
    </row>
    <row r="237" spans="1:46" x14ac:dyDescent="0.3">
      <c r="A237" s="2">
        <v>235</v>
      </c>
      <c r="B237" s="19" t="str">
        <f t="shared" ref="B237:B300" si="112">CONCATENATE(H237,I237)</f>
        <v/>
      </c>
      <c r="C237" s="20" t="str">
        <f>IF(Protokoll!C237="","",Protokoll!C237)</f>
        <v/>
      </c>
      <c r="D237" s="20" t="str">
        <f>IF(Protokoll!D237="","",Protokoll!D237)</f>
        <v/>
      </c>
      <c r="E237" s="20" t="str">
        <f>IF(Protokoll!E237="","",Protokoll!E237)</f>
        <v/>
      </c>
      <c r="F237" s="20" t="str">
        <f>IF(Protokoll!F237="","",Protokoll!F237)</f>
        <v/>
      </c>
      <c r="G237" s="82" t="str">
        <f>IF(Protokoll!G237="","",Protokoll!G237)</f>
        <v/>
      </c>
      <c r="H237" s="20" t="str">
        <f>IF(Protokoll!H237="","",Protokoll!H237)</f>
        <v/>
      </c>
      <c r="I237" s="20" t="str">
        <f>IF(Protokoll!I237="","",Protokoll!I237)</f>
        <v/>
      </c>
      <c r="J237" s="83" t="str">
        <f>IF(Protokoll!J237="","",Protokoll!J237)</f>
        <v/>
      </c>
      <c r="K237" s="20" t="str">
        <f>IF(Protokoll!K237="","",Protokoll!K237)</f>
        <v/>
      </c>
      <c r="L237" s="20" t="str">
        <f>IF(Protokoll!L237="","",Protokoll!L237)</f>
        <v/>
      </c>
      <c r="M237" s="84" t="str">
        <f>IF(Protokoll!M237="","",Protokoll!M237)</f>
        <v/>
      </c>
      <c r="N237" s="20" t="str">
        <f ca="1">IF(Protokoll!N237="","",VLOOKUP(Protokoll!N237,(INDIRECT(CONCATENATE($B237,"!Q2:S22"))),3,1))</f>
        <v/>
      </c>
      <c r="O237" s="20" t="str">
        <f ca="1">IF(Protokoll!O237="","",VLOOKUP(Protokoll!O237,(INDIRECT(CONCATENATE($B237,"!G2:O22"))),9,1))</f>
        <v/>
      </c>
      <c r="P237" s="20" t="str">
        <f ca="1">IF(Protokoll!P237="","",VLOOKUP(Protokoll!P237,(INDIRECT(CONCATENATE($B237,"!H2:O22"))),8,1))</f>
        <v/>
      </c>
      <c r="Q237" s="20" t="str">
        <f ca="1">IF(Protokoll!Q237="","",VLOOKUP(Protokoll!Q237,(INDIRECT(CONCATENATE($B237,"!I2:O22"))),7,1))</f>
        <v/>
      </c>
      <c r="R237" s="20" t="str">
        <f ca="1">IF(Protokoll!R237="","",VLOOKUP(Protokoll!R237,(INDIRECT(CONCATENATE($B237,"!J2:O22"))),6,1))</f>
        <v/>
      </c>
      <c r="S237" s="20" t="str">
        <f ca="1">IF(Protokoll!S237="","",VLOOKUP(Protokoll!S237,(INDIRECT(CONCATENATE($B237,"!K2:O22"))),5,1))</f>
        <v/>
      </c>
      <c r="T237" s="20" t="str">
        <f ca="1">IF(Protokoll!T237="","",VLOOKUP(Protokoll!T237,(INDIRECT(CONCATENATE($B237,"!R2:S22"))),2,1))</f>
        <v/>
      </c>
      <c r="U237" s="20" t="str">
        <f ca="1">IF(Protokoll!U237="","",VLOOKUP(Protokoll!U237,(INDIRECT(CONCATENATE($B237,"!M2:O22"))),3,1))</f>
        <v/>
      </c>
      <c r="V237" s="20" t="str">
        <f ca="1">IF(Protokoll!V237="","",VLOOKUP(Protokoll!V237,(INDIRECT(CONCATENATE($B237,"!N2:O22"))),2,1))</f>
        <v/>
      </c>
      <c r="W237" s="83" t="str">
        <f>IF(Protokoll!W237="","",Protokoll!W237)</f>
        <v/>
      </c>
      <c r="X237" s="85" t="str">
        <f t="shared" ca="1" si="93"/>
        <v/>
      </c>
      <c r="AB237" t="str">
        <f t="shared" ca="1" si="94"/>
        <v/>
      </c>
      <c r="AC237" t="str">
        <f t="shared" ca="1" si="95"/>
        <v/>
      </c>
      <c r="AD237" t="str">
        <f t="shared" ca="1" si="96"/>
        <v/>
      </c>
      <c r="AE237" t="str">
        <f t="shared" ca="1" si="97"/>
        <v/>
      </c>
      <c r="AF237" t="str">
        <f t="shared" ca="1" si="98"/>
        <v/>
      </c>
      <c r="AG237" t="str">
        <f t="shared" ca="1" si="99"/>
        <v/>
      </c>
      <c r="AH237" t="str">
        <f t="shared" ca="1" si="100"/>
        <v/>
      </c>
      <c r="AI237" t="str">
        <f t="shared" ca="1" si="101"/>
        <v/>
      </c>
      <c r="AJ237" t="str">
        <f t="shared" ca="1" si="102"/>
        <v/>
      </c>
      <c r="AL237" t="str">
        <f t="shared" ca="1" si="103"/>
        <v/>
      </c>
      <c r="AM237" t="str">
        <f t="shared" ca="1" si="104"/>
        <v/>
      </c>
      <c r="AN237" t="str">
        <f t="shared" ca="1" si="105"/>
        <v/>
      </c>
      <c r="AO237" t="str">
        <f t="shared" ca="1" si="106"/>
        <v/>
      </c>
      <c r="AP237" t="str">
        <f t="shared" ca="1" si="107"/>
        <v/>
      </c>
      <c r="AQ237" t="str">
        <f t="shared" ca="1" si="108"/>
        <v/>
      </c>
      <c r="AR237" t="str">
        <f t="shared" ca="1" si="109"/>
        <v/>
      </c>
      <c r="AS237" t="str">
        <f t="shared" ca="1" si="110"/>
        <v/>
      </c>
      <c r="AT237" t="str">
        <f t="shared" ca="1" si="111"/>
        <v/>
      </c>
    </row>
    <row r="238" spans="1:46" x14ac:dyDescent="0.3">
      <c r="A238" s="15">
        <v>236</v>
      </c>
      <c r="B238" s="16" t="str">
        <f t="shared" si="112"/>
        <v/>
      </c>
      <c r="C238" s="18" t="str">
        <f>IF(Protokoll!C238="","",Protokoll!C238)</f>
        <v/>
      </c>
      <c r="D238" s="18" t="str">
        <f>IF(Protokoll!D238="","",Protokoll!D238)</f>
        <v/>
      </c>
      <c r="E238" s="18" t="str">
        <f>IF(Protokoll!E238="","",Protokoll!E238)</f>
        <v/>
      </c>
      <c r="F238" s="18" t="str">
        <f>IF(Protokoll!F238="","",Protokoll!F238)</f>
        <v/>
      </c>
      <c r="G238" s="86" t="str">
        <f>IF(Protokoll!G238="","",Protokoll!G238)</f>
        <v/>
      </c>
      <c r="H238" s="18" t="str">
        <f>IF(Protokoll!H238="","",Protokoll!H238)</f>
        <v/>
      </c>
      <c r="I238" s="18" t="str">
        <f>IF(Protokoll!I238="","",Protokoll!I238)</f>
        <v/>
      </c>
      <c r="J238" s="79" t="str">
        <f>IF(Protokoll!J238="","",Protokoll!J238)</f>
        <v/>
      </c>
      <c r="K238" s="18" t="str">
        <f>IF(Protokoll!K238="","",Protokoll!K238)</f>
        <v/>
      </c>
      <c r="L238" s="18" t="str">
        <f>IF(Protokoll!L238="","",Protokoll!L238)</f>
        <v/>
      </c>
      <c r="M238" s="80" t="str">
        <f>IF(Protokoll!M238="","",Protokoll!M238)</f>
        <v/>
      </c>
      <c r="N238" s="18" t="str">
        <f ca="1">IF(Protokoll!N238="","",VLOOKUP(Protokoll!N238,(INDIRECT(CONCATENATE($B238,"!Q2:S22"))),3,1))</f>
        <v/>
      </c>
      <c r="O238" s="18" t="str">
        <f ca="1">IF(Protokoll!O238="","",VLOOKUP(Protokoll!O238,(INDIRECT(CONCATENATE($B238,"!G2:O22"))),9,1))</f>
        <v/>
      </c>
      <c r="P238" s="18" t="str">
        <f ca="1">IF(Protokoll!P238="","",VLOOKUP(Protokoll!P238,(INDIRECT(CONCATENATE($B238,"!H2:O22"))),8,1))</f>
        <v/>
      </c>
      <c r="Q238" s="18" t="str">
        <f ca="1">IF(Protokoll!Q238="","",VLOOKUP(Protokoll!Q238,(INDIRECT(CONCATENATE($B238,"!I2:O22"))),7,1))</f>
        <v/>
      </c>
      <c r="R238" s="18" t="str">
        <f ca="1">IF(Protokoll!R238="","",VLOOKUP(Protokoll!R238,(INDIRECT(CONCATENATE($B238,"!J2:O22"))),6,1))</f>
        <v/>
      </c>
      <c r="S238" s="18" t="str">
        <f ca="1">IF(Protokoll!S238="","",VLOOKUP(Protokoll!S238,(INDIRECT(CONCATENATE($B238,"!K2:O22"))),5,1))</f>
        <v/>
      </c>
      <c r="T238" s="18" t="str">
        <f ca="1">IF(Protokoll!T238="","",VLOOKUP(Protokoll!T238,(INDIRECT(CONCATENATE($B238,"!R2:S22"))),2,1))</f>
        <v/>
      </c>
      <c r="U238" s="18" t="str">
        <f ca="1">IF(Protokoll!U238="","",VLOOKUP(Protokoll!U238,(INDIRECT(CONCATENATE($B238,"!M2:O22"))),3,1))</f>
        <v/>
      </c>
      <c r="V238" s="18" t="str">
        <f ca="1">IF(Protokoll!V238="","",VLOOKUP(Protokoll!V238,(INDIRECT(CONCATENATE($B238,"!N2:O22"))),2,1))</f>
        <v/>
      </c>
      <c r="W238" s="79" t="str">
        <f>IF(Protokoll!W238="","",Protokoll!W238)</f>
        <v/>
      </c>
      <c r="X238" s="81" t="str">
        <f t="shared" ca="1" si="93"/>
        <v/>
      </c>
      <c r="AB238" t="str">
        <f t="shared" ca="1" si="94"/>
        <v/>
      </c>
      <c r="AC238" t="str">
        <f t="shared" ca="1" si="95"/>
        <v/>
      </c>
      <c r="AD238" t="str">
        <f t="shared" ca="1" si="96"/>
        <v/>
      </c>
      <c r="AE238" t="str">
        <f t="shared" ca="1" si="97"/>
        <v/>
      </c>
      <c r="AF238" t="str">
        <f t="shared" ca="1" si="98"/>
        <v/>
      </c>
      <c r="AG238" t="str">
        <f t="shared" ca="1" si="99"/>
        <v/>
      </c>
      <c r="AH238" t="str">
        <f t="shared" ca="1" si="100"/>
        <v/>
      </c>
      <c r="AI238" t="str">
        <f t="shared" ca="1" si="101"/>
        <v/>
      </c>
      <c r="AJ238" t="str">
        <f t="shared" ca="1" si="102"/>
        <v/>
      </c>
      <c r="AL238" t="str">
        <f t="shared" ca="1" si="103"/>
        <v/>
      </c>
      <c r="AM238" t="str">
        <f t="shared" ca="1" si="104"/>
        <v/>
      </c>
      <c r="AN238" t="str">
        <f t="shared" ca="1" si="105"/>
        <v/>
      </c>
      <c r="AO238" t="str">
        <f t="shared" ca="1" si="106"/>
        <v/>
      </c>
      <c r="AP238" t="str">
        <f t="shared" ca="1" si="107"/>
        <v/>
      </c>
      <c r="AQ238" t="str">
        <f t="shared" ca="1" si="108"/>
        <v/>
      </c>
      <c r="AR238" t="str">
        <f t="shared" ca="1" si="109"/>
        <v/>
      </c>
      <c r="AS238" t="str">
        <f t="shared" ca="1" si="110"/>
        <v/>
      </c>
      <c r="AT238" t="str">
        <f t="shared" ca="1" si="111"/>
        <v/>
      </c>
    </row>
    <row r="239" spans="1:46" x14ac:dyDescent="0.3">
      <c r="A239" s="2">
        <v>237</v>
      </c>
      <c r="B239" s="19" t="str">
        <f t="shared" si="112"/>
        <v/>
      </c>
      <c r="C239" s="20" t="str">
        <f>IF(Protokoll!C239="","",Protokoll!C239)</f>
        <v/>
      </c>
      <c r="D239" s="20" t="str">
        <f>IF(Protokoll!D239="","",Protokoll!D239)</f>
        <v/>
      </c>
      <c r="E239" s="20" t="str">
        <f>IF(Protokoll!E239="","",Protokoll!E239)</f>
        <v/>
      </c>
      <c r="F239" s="20" t="str">
        <f>IF(Protokoll!F239="","",Protokoll!F239)</f>
        <v/>
      </c>
      <c r="G239" s="82" t="str">
        <f>IF(Protokoll!G239="","",Protokoll!G239)</f>
        <v/>
      </c>
      <c r="H239" s="20" t="str">
        <f>IF(Protokoll!H239="","",Protokoll!H239)</f>
        <v/>
      </c>
      <c r="I239" s="20" t="str">
        <f>IF(Protokoll!I239="","",Protokoll!I239)</f>
        <v/>
      </c>
      <c r="J239" s="83" t="str">
        <f>IF(Protokoll!J239="","",Protokoll!J239)</f>
        <v/>
      </c>
      <c r="K239" s="20" t="str">
        <f>IF(Protokoll!K239="","",Protokoll!K239)</f>
        <v/>
      </c>
      <c r="L239" s="20" t="str">
        <f>IF(Protokoll!L239="","",Protokoll!L239)</f>
        <v/>
      </c>
      <c r="M239" s="84" t="str">
        <f>IF(Protokoll!M239="","",Protokoll!M239)</f>
        <v/>
      </c>
      <c r="N239" s="20" t="str">
        <f ca="1">IF(Protokoll!N239="","",VLOOKUP(Protokoll!N239,(INDIRECT(CONCATENATE($B239,"!Q2:S22"))),3,1))</f>
        <v/>
      </c>
      <c r="O239" s="20" t="str">
        <f ca="1">IF(Protokoll!O239="","",VLOOKUP(Protokoll!O239,(INDIRECT(CONCATENATE($B239,"!G2:O22"))),9,1))</f>
        <v/>
      </c>
      <c r="P239" s="20" t="str">
        <f ca="1">IF(Protokoll!P239="","",VLOOKUP(Protokoll!P239,(INDIRECT(CONCATENATE($B239,"!H2:O22"))),8,1))</f>
        <v/>
      </c>
      <c r="Q239" s="20" t="str">
        <f ca="1">IF(Protokoll!Q239="","",VLOOKUP(Protokoll!Q239,(INDIRECT(CONCATENATE($B239,"!I2:O22"))),7,1))</f>
        <v/>
      </c>
      <c r="R239" s="20" t="str">
        <f ca="1">IF(Protokoll!R239="","",VLOOKUP(Protokoll!R239,(INDIRECT(CONCATENATE($B239,"!J2:O22"))),6,1))</f>
        <v/>
      </c>
      <c r="S239" s="20" t="str">
        <f ca="1">IF(Protokoll!S239="","",VLOOKUP(Protokoll!S239,(INDIRECT(CONCATENATE($B239,"!K2:O22"))),5,1))</f>
        <v/>
      </c>
      <c r="T239" s="20" t="str">
        <f ca="1">IF(Protokoll!T239="","",VLOOKUP(Protokoll!T239,(INDIRECT(CONCATENATE($B239,"!R2:S22"))),2,1))</f>
        <v/>
      </c>
      <c r="U239" s="20" t="str">
        <f ca="1">IF(Protokoll!U239="","",VLOOKUP(Protokoll!U239,(INDIRECT(CONCATENATE($B239,"!M2:O22"))),3,1))</f>
        <v/>
      </c>
      <c r="V239" s="20" t="str">
        <f ca="1">IF(Protokoll!V239="","",VLOOKUP(Protokoll!V239,(INDIRECT(CONCATENATE($B239,"!N2:O22"))),2,1))</f>
        <v/>
      </c>
      <c r="W239" s="83" t="str">
        <f>IF(Protokoll!W239="","",Protokoll!W239)</f>
        <v/>
      </c>
      <c r="X239" s="85" t="str">
        <f t="shared" ca="1" si="93"/>
        <v/>
      </c>
      <c r="AB239" t="str">
        <f t="shared" ca="1" si="94"/>
        <v/>
      </c>
      <c r="AC239" t="str">
        <f t="shared" ca="1" si="95"/>
        <v/>
      </c>
      <c r="AD239" t="str">
        <f t="shared" ca="1" si="96"/>
        <v/>
      </c>
      <c r="AE239" t="str">
        <f t="shared" ca="1" si="97"/>
        <v/>
      </c>
      <c r="AF239" t="str">
        <f t="shared" ca="1" si="98"/>
        <v/>
      </c>
      <c r="AG239" t="str">
        <f t="shared" ca="1" si="99"/>
        <v/>
      </c>
      <c r="AH239" t="str">
        <f t="shared" ca="1" si="100"/>
        <v/>
      </c>
      <c r="AI239" t="str">
        <f t="shared" ca="1" si="101"/>
        <v/>
      </c>
      <c r="AJ239" t="str">
        <f t="shared" ca="1" si="102"/>
        <v/>
      </c>
      <c r="AL239" t="str">
        <f t="shared" ca="1" si="103"/>
        <v/>
      </c>
      <c r="AM239" t="str">
        <f t="shared" ca="1" si="104"/>
        <v/>
      </c>
      <c r="AN239" t="str">
        <f t="shared" ca="1" si="105"/>
        <v/>
      </c>
      <c r="AO239" t="str">
        <f t="shared" ca="1" si="106"/>
        <v/>
      </c>
      <c r="AP239" t="str">
        <f t="shared" ca="1" si="107"/>
        <v/>
      </c>
      <c r="AQ239" t="str">
        <f t="shared" ca="1" si="108"/>
        <v/>
      </c>
      <c r="AR239" t="str">
        <f t="shared" ca="1" si="109"/>
        <v/>
      </c>
      <c r="AS239" t="str">
        <f t="shared" ca="1" si="110"/>
        <v/>
      </c>
      <c r="AT239" t="str">
        <f t="shared" ca="1" si="111"/>
        <v/>
      </c>
    </row>
    <row r="240" spans="1:46" x14ac:dyDescent="0.3">
      <c r="A240" s="15">
        <v>238</v>
      </c>
      <c r="B240" s="16" t="str">
        <f t="shared" si="112"/>
        <v/>
      </c>
      <c r="C240" s="18" t="str">
        <f>IF(Protokoll!C240="","",Protokoll!C240)</f>
        <v/>
      </c>
      <c r="D240" s="18" t="str">
        <f>IF(Protokoll!D240="","",Protokoll!D240)</f>
        <v/>
      </c>
      <c r="E240" s="18" t="str">
        <f>IF(Protokoll!E240="","",Protokoll!E240)</f>
        <v/>
      </c>
      <c r="F240" s="18" t="str">
        <f>IF(Protokoll!F240="","",Protokoll!F240)</f>
        <v/>
      </c>
      <c r="G240" s="86" t="str">
        <f>IF(Protokoll!G240="","",Protokoll!G240)</f>
        <v/>
      </c>
      <c r="H240" s="18" t="str">
        <f>IF(Protokoll!H240="","",Protokoll!H240)</f>
        <v/>
      </c>
      <c r="I240" s="18" t="str">
        <f>IF(Protokoll!I240="","",Protokoll!I240)</f>
        <v/>
      </c>
      <c r="J240" s="79" t="str">
        <f>IF(Protokoll!J240="","",Protokoll!J240)</f>
        <v/>
      </c>
      <c r="K240" s="18" t="str">
        <f>IF(Protokoll!K240="","",Protokoll!K240)</f>
        <v/>
      </c>
      <c r="L240" s="18" t="str">
        <f>IF(Protokoll!L240="","",Protokoll!L240)</f>
        <v/>
      </c>
      <c r="M240" s="80" t="str">
        <f>IF(Protokoll!M240="","",Protokoll!M240)</f>
        <v/>
      </c>
      <c r="N240" s="18" t="str">
        <f ca="1">IF(Protokoll!N240="","",VLOOKUP(Protokoll!N240,(INDIRECT(CONCATENATE($B240,"!Q2:S22"))),3,1))</f>
        <v/>
      </c>
      <c r="O240" s="18" t="str">
        <f ca="1">IF(Protokoll!O240="","",VLOOKUP(Protokoll!O240,(INDIRECT(CONCATENATE($B240,"!G2:O22"))),9,1))</f>
        <v/>
      </c>
      <c r="P240" s="18" t="str">
        <f ca="1">IF(Protokoll!P240="","",VLOOKUP(Protokoll!P240,(INDIRECT(CONCATENATE($B240,"!H2:O22"))),8,1))</f>
        <v/>
      </c>
      <c r="Q240" s="18" t="str">
        <f ca="1">IF(Protokoll!Q240="","",VLOOKUP(Protokoll!Q240,(INDIRECT(CONCATENATE($B240,"!I2:O22"))),7,1))</f>
        <v/>
      </c>
      <c r="R240" s="18" t="str">
        <f ca="1">IF(Protokoll!R240="","",VLOOKUP(Protokoll!R240,(INDIRECT(CONCATENATE($B240,"!J2:O22"))),6,1))</f>
        <v/>
      </c>
      <c r="S240" s="18" t="str">
        <f ca="1">IF(Protokoll!S240="","",VLOOKUP(Protokoll!S240,(INDIRECT(CONCATENATE($B240,"!K2:O22"))),5,1))</f>
        <v/>
      </c>
      <c r="T240" s="18" t="str">
        <f ca="1">IF(Protokoll!T240="","",VLOOKUP(Protokoll!T240,(INDIRECT(CONCATENATE($B240,"!R2:S22"))),2,1))</f>
        <v/>
      </c>
      <c r="U240" s="18" t="str">
        <f ca="1">IF(Protokoll!U240="","",VLOOKUP(Protokoll!U240,(INDIRECT(CONCATENATE($B240,"!M2:O22"))),3,1))</f>
        <v/>
      </c>
      <c r="V240" s="18" t="str">
        <f ca="1">IF(Protokoll!V240="","",VLOOKUP(Protokoll!V240,(INDIRECT(CONCATENATE($B240,"!N2:O22"))),2,1))</f>
        <v/>
      </c>
      <c r="W240" s="79" t="str">
        <f>IF(Protokoll!W240="","",Protokoll!W240)</f>
        <v/>
      </c>
      <c r="X240" s="81" t="str">
        <f t="shared" ca="1" si="93"/>
        <v/>
      </c>
      <c r="AB240" t="str">
        <f t="shared" ca="1" si="94"/>
        <v/>
      </c>
      <c r="AC240" t="str">
        <f t="shared" ca="1" si="95"/>
        <v/>
      </c>
      <c r="AD240" t="str">
        <f t="shared" ca="1" si="96"/>
        <v/>
      </c>
      <c r="AE240" t="str">
        <f t="shared" ca="1" si="97"/>
        <v/>
      </c>
      <c r="AF240" t="str">
        <f t="shared" ca="1" si="98"/>
        <v/>
      </c>
      <c r="AG240" t="str">
        <f t="shared" ca="1" si="99"/>
        <v/>
      </c>
      <c r="AH240" t="str">
        <f t="shared" ca="1" si="100"/>
        <v/>
      </c>
      <c r="AI240" t="str">
        <f t="shared" ca="1" si="101"/>
        <v/>
      </c>
      <c r="AJ240" t="str">
        <f t="shared" ca="1" si="102"/>
        <v/>
      </c>
      <c r="AL240" t="str">
        <f t="shared" ca="1" si="103"/>
        <v/>
      </c>
      <c r="AM240" t="str">
        <f t="shared" ca="1" si="104"/>
        <v/>
      </c>
      <c r="AN240" t="str">
        <f t="shared" ca="1" si="105"/>
        <v/>
      </c>
      <c r="AO240" t="str">
        <f t="shared" ca="1" si="106"/>
        <v/>
      </c>
      <c r="AP240" t="str">
        <f t="shared" ca="1" si="107"/>
        <v/>
      </c>
      <c r="AQ240" t="str">
        <f t="shared" ca="1" si="108"/>
        <v/>
      </c>
      <c r="AR240" t="str">
        <f t="shared" ca="1" si="109"/>
        <v/>
      </c>
      <c r="AS240" t="str">
        <f t="shared" ca="1" si="110"/>
        <v/>
      </c>
      <c r="AT240" t="str">
        <f t="shared" ca="1" si="111"/>
        <v/>
      </c>
    </row>
    <row r="241" spans="1:46" x14ac:dyDescent="0.3">
      <c r="A241" s="2">
        <v>239</v>
      </c>
      <c r="B241" s="19" t="str">
        <f t="shared" si="112"/>
        <v/>
      </c>
      <c r="C241" s="20" t="str">
        <f>IF(Protokoll!C241="","",Protokoll!C241)</f>
        <v/>
      </c>
      <c r="D241" s="20" t="str">
        <f>IF(Protokoll!D241="","",Protokoll!D241)</f>
        <v/>
      </c>
      <c r="E241" s="20" t="str">
        <f>IF(Protokoll!E241="","",Protokoll!E241)</f>
        <v/>
      </c>
      <c r="F241" s="20" t="str">
        <f>IF(Protokoll!F241="","",Protokoll!F241)</f>
        <v/>
      </c>
      <c r="G241" s="82" t="str">
        <f>IF(Protokoll!G241="","",Protokoll!G241)</f>
        <v/>
      </c>
      <c r="H241" s="20" t="str">
        <f>IF(Protokoll!H241="","",Protokoll!H241)</f>
        <v/>
      </c>
      <c r="I241" s="20" t="str">
        <f>IF(Protokoll!I241="","",Protokoll!I241)</f>
        <v/>
      </c>
      <c r="J241" s="83" t="str">
        <f>IF(Protokoll!J241="","",Protokoll!J241)</f>
        <v/>
      </c>
      <c r="K241" s="20" t="str">
        <f>IF(Protokoll!K241="","",Protokoll!K241)</f>
        <v/>
      </c>
      <c r="L241" s="20" t="str">
        <f>IF(Protokoll!L241="","",Protokoll!L241)</f>
        <v/>
      </c>
      <c r="M241" s="84" t="str">
        <f>IF(Protokoll!M241="","",Protokoll!M241)</f>
        <v/>
      </c>
      <c r="N241" s="20" t="str">
        <f ca="1">IF(Protokoll!N241="","",VLOOKUP(Protokoll!N241,(INDIRECT(CONCATENATE($B241,"!Q2:S22"))),3,1))</f>
        <v/>
      </c>
      <c r="O241" s="20" t="str">
        <f ca="1">IF(Protokoll!O241="","",VLOOKUP(Protokoll!O241,(INDIRECT(CONCATENATE($B241,"!G2:O22"))),9,1))</f>
        <v/>
      </c>
      <c r="P241" s="20" t="str">
        <f ca="1">IF(Protokoll!P241="","",VLOOKUP(Protokoll!P241,(INDIRECT(CONCATENATE($B241,"!H2:O22"))),8,1))</f>
        <v/>
      </c>
      <c r="Q241" s="20" t="str">
        <f ca="1">IF(Protokoll!Q241="","",VLOOKUP(Protokoll!Q241,(INDIRECT(CONCATENATE($B241,"!I2:O22"))),7,1))</f>
        <v/>
      </c>
      <c r="R241" s="20" t="str">
        <f ca="1">IF(Protokoll!R241="","",VLOOKUP(Protokoll!R241,(INDIRECT(CONCATENATE($B241,"!J2:O22"))),6,1))</f>
        <v/>
      </c>
      <c r="S241" s="20" t="str">
        <f ca="1">IF(Protokoll!S241="","",VLOOKUP(Protokoll!S241,(INDIRECT(CONCATENATE($B241,"!K2:O22"))),5,1))</f>
        <v/>
      </c>
      <c r="T241" s="20" t="str">
        <f ca="1">IF(Protokoll!T241="","",VLOOKUP(Protokoll!T241,(INDIRECT(CONCATENATE($B241,"!R2:S22"))),2,1))</f>
        <v/>
      </c>
      <c r="U241" s="20" t="str">
        <f ca="1">IF(Protokoll!U241="","",VLOOKUP(Protokoll!U241,(INDIRECT(CONCATENATE($B241,"!M2:O22"))),3,1))</f>
        <v/>
      </c>
      <c r="V241" s="20" t="str">
        <f ca="1">IF(Protokoll!V241="","",VLOOKUP(Protokoll!V241,(INDIRECT(CONCATENATE($B241,"!N2:O22"))),2,1))</f>
        <v/>
      </c>
      <c r="W241" s="83" t="str">
        <f>IF(Protokoll!W241="","",Protokoll!W241)</f>
        <v/>
      </c>
      <c r="X241" s="85" t="str">
        <f t="shared" ca="1" si="93"/>
        <v/>
      </c>
      <c r="AB241" t="str">
        <f t="shared" ca="1" si="94"/>
        <v/>
      </c>
      <c r="AC241" t="str">
        <f t="shared" ca="1" si="95"/>
        <v/>
      </c>
      <c r="AD241" t="str">
        <f t="shared" ca="1" si="96"/>
        <v/>
      </c>
      <c r="AE241" t="str">
        <f t="shared" ca="1" si="97"/>
        <v/>
      </c>
      <c r="AF241" t="str">
        <f t="shared" ca="1" si="98"/>
        <v/>
      </c>
      <c r="AG241" t="str">
        <f t="shared" ca="1" si="99"/>
        <v/>
      </c>
      <c r="AH241" t="str">
        <f t="shared" ca="1" si="100"/>
        <v/>
      </c>
      <c r="AI241" t="str">
        <f t="shared" ca="1" si="101"/>
        <v/>
      </c>
      <c r="AJ241" t="str">
        <f t="shared" ca="1" si="102"/>
        <v/>
      </c>
      <c r="AL241" t="str">
        <f t="shared" ca="1" si="103"/>
        <v/>
      </c>
      <c r="AM241" t="str">
        <f t="shared" ca="1" si="104"/>
        <v/>
      </c>
      <c r="AN241" t="str">
        <f t="shared" ca="1" si="105"/>
        <v/>
      </c>
      <c r="AO241" t="str">
        <f t="shared" ca="1" si="106"/>
        <v/>
      </c>
      <c r="AP241" t="str">
        <f t="shared" ca="1" si="107"/>
        <v/>
      </c>
      <c r="AQ241" t="str">
        <f t="shared" ca="1" si="108"/>
        <v/>
      </c>
      <c r="AR241" t="str">
        <f t="shared" ca="1" si="109"/>
        <v/>
      </c>
      <c r="AS241" t="str">
        <f t="shared" ca="1" si="110"/>
        <v/>
      </c>
      <c r="AT241" t="str">
        <f t="shared" ca="1" si="111"/>
        <v/>
      </c>
    </row>
    <row r="242" spans="1:46" x14ac:dyDescent="0.3">
      <c r="A242" s="15">
        <v>240</v>
      </c>
      <c r="B242" s="16" t="str">
        <f t="shared" si="112"/>
        <v/>
      </c>
      <c r="C242" s="18" t="str">
        <f>IF(Protokoll!C242="","",Protokoll!C242)</f>
        <v/>
      </c>
      <c r="D242" s="18" t="str">
        <f>IF(Protokoll!D242="","",Protokoll!D242)</f>
        <v/>
      </c>
      <c r="E242" s="18" t="str">
        <f>IF(Protokoll!E242="","",Protokoll!E242)</f>
        <v/>
      </c>
      <c r="F242" s="18" t="str">
        <f>IF(Protokoll!F242="","",Protokoll!F242)</f>
        <v/>
      </c>
      <c r="G242" s="86" t="str">
        <f>IF(Protokoll!G242="","",Protokoll!G242)</f>
        <v/>
      </c>
      <c r="H242" s="18" t="str">
        <f>IF(Protokoll!H242="","",Protokoll!H242)</f>
        <v/>
      </c>
      <c r="I242" s="18" t="str">
        <f>IF(Protokoll!I242="","",Protokoll!I242)</f>
        <v/>
      </c>
      <c r="J242" s="79" t="str">
        <f>IF(Protokoll!J242="","",Protokoll!J242)</f>
        <v/>
      </c>
      <c r="K242" s="18" t="str">
        <f>IF(Protokoll!K242="","",Protokoll!K242)</f>
        <v/>
      </c>
      <c r="L242" s="18" t="str">
        <f>IF(Protokoll!L242="","",Protokoll!L242)</f>
        <v/>
      </c>
      <c r="M242" s="80" t="str">
        <f>IF(Protokoll!M242="","",Protokoll!M242)</f>
        <v/>
      </c>
      <c r="N242" s="18" t="str">
        <f ca="1">IF(Protokoll!N242="","",VLOOKUP(Protokoll!N242,(INDIRECT(CONCATENATE($B242,"!Q2:S22"))),3,1))</f>
        <v/>
      </c>
      <c r="O242" s="18" t="str">
        <f ca="1">IF(Protokoll!O242="","",VLOOKUP(Protokoll!O242,(INDIRECT(CONCATENATE($B242,"!G2:O22"))),9,1))</f>
        <v/>
      </c>
      <c r="P242" s="18" t="str">
        <f ca="1">IF(Protokoll!P242="","",VLOOKUP(Protokoll!P242,(INDIRECT(CONCATENATE($B242,"!H2:O22"))),8,1))</f>
        <v/>
      </c>
      <c r="Q242" s="18" t="str">
        <f ca="1">IF(Protokoll!Q242="","",VLOOKUP(Protokoll!Q242,(INDIRECT(CONCATENATE($B242,"!I2:O22"))),7,1))</f>
        <v/>
      </c>
      <c r="R242" s="18" t="str">
        <f ca="1">IF(Protokoll!R242="","",VLOOKUP(Protokoll!R242,(INDIRECT(CONCATENATE($B242,"!J2:O22"))),6,1))</f>
        <v/>
      </c>
      <c r="S242" s="18" t="str">
        <f ca="1">IF(Protokoll!S242="","",VLOOKUP(Protokoll!S242,(INDIRECT(CONCATENATE($B242,"!K2:O22"))),5,1))</f>
        <v/>
      </c>
      <c r="T242" s="18" t="str">
        <f ca="1">IF(Protokoll!T242="","",VLOOKUP(Protokoll!T242,(INDIRECT(CONCATENATE($B242,"!R2:S22"))),2,1))</f>
        <v/>
      </c>
      <c r="U242" s="18" t="str">
        <f ca="1">IF(Protokoll!U242="","",VLOOKUP(Protokoll!U242,(INDIRECT(CONCATENATE($B242,"!M2:O22"))),3,1))</f>
        <v/>
      </c>
      <c r="V242" s="18" t="str">
        <f ca="1">IF(Protokoll!V242="","",VLOOKUP(Protokoll!V242,(INDIRECT(CONCATENATE($B242,"!N2:O22"))),2,1))</f>
        <v/>
      </c>
      <c r="W242" s="79" t="str">
        <f>IF(Protokoll!W242="","",Protokoll!W242)</f>
        <v/>
      </c>
      <c r="X242" s="81" t="str">
        <f t="shared" ca="1" si="93"/>
        <v/>
      </c>
      <c r="AB242" t="str">
        <f t="shared" ca="1" si="94"/>
        <v/>
      </c>
      <c r="AC242" t="str">
        <f t="shared" ca="1" si="95"/>
        <v/>
      </c>
      <c r="AD242" t="str">
        <f t="shared" ca="1" si="96"/>
        <v/>
      </c>
      <c r="AE242" t="str">
        <f t="shared" ca="1" si="97"/>
        <v/>
      </c>
      <c r="AF242" t="str">
        <f t="shared" ca="1" si="98"/>
        <v/>
      </c>
      <c r="AG242" t="str">
        <f t="shared" ca="1" si="99"/>
        <v/>
      </c>
      <c r="AH242" t="str">
        <f t="shared" ca="1" si="100"/>
        <v/>
      </c>
      <c r="AI242" t="str">
        <f t="shared" ca="1" si="101"/>
        <v/>
      </c>
      <c r="AJ242" t="str">
        <f t="shared" ca="1" si="102"/>
        <v/>
      </c>
      <c r="AL242" t="str">
        <f t="shared" ca="1" si="103"/>
        <v/>
      </c>
      <c r="AM242" t="str">
        <f t="shared" ca="1" si="104"/>
        <v/>
      </c>
      <c r="AN242" t="str">
        <f t="shared" ca="1" si="105"/>
        <v/>
      </c>
      <c r="AO242" t="str">
        <f t="shared" ca="1" si="106"/>
        <v/>
      </c>
      <c r="AP242" t="str">
        <f t="shared" ca="1" si="107"/>
        <v/>
      </c>
      <c r="AQ242" t="str">
        <f t="shared" ca="1" si="108"/>
        <v/>
      </c>
      <c r="AR242" t="str">
        <f t="shared" ca="1" si="109"/>
        <v/>
      </c>
      <c r="AS242" t="str">
        <f t="shared" ca="1" si="110"/>
        <v/>
      </c>
      <c r="AT242" t="str">
        <f t="shared" ca="1" si="111"/>
        <v/>
      </c>
    </row>
    <row r="243" spans="1:46" x14ac:dyDescent="0.3">
      <c r="A243" s="2">
        <v>241</v>
      </c>
      <c r="B243" s="19" t="str">
        <f t="shared" si="112"/>
        <v/>
      </c>
      <c r="C243" s="20" t="str">
        <f>IF(Protokoll!C243="","",Protokoll!C243)</f>
        <v/>
      </c>
      <c r="D243" s="20" t="str">
        <f>IF(Protokoll!D243="","",Protokoll!D243)</f>
        <v/>
      </c>
      <c r="E243" s="20" t="str">
        <f>IF(Protokoll!E243="","",Protokoll!E243)</f>
        <v/>
      </c>
      <c r="F243" s="20" t="str">
        <f>IF(Protokoll!F243="","",Protokoll!F243)</f>
        <v/>
      </c>
      <c r="G243" s="82" t="str">
        <f>IF(Protokoll!G243="","",Protokoll!G243)</f>
        <v/>
      </c>
      <c r="H243" s="20" t="str">
        <f>IF(Protokoll!H243="","",Protokoll!H243)</f>
        <v/>
      </c>
      <c r="I243" s="20" t="str">
        <f>IF(Protokoll!I243="","",Protokoll!I243)</f>
        <v/>
      </c>
      <c r="J243" s="83" t="str">
        <f>IF(Protokoll!J243="","",Protokoll!J243)</f>
        <v/>
      </c>
      <c r="K243" s="20" t="str">
        <f>IF(Protokoll!K243="","",Protokoll!K243)</f>
        <v/>
      </c>
      <c r="L243" s="20" t="str">
        <f>IF(Protokoll!L243="","",Protokoll!L243)</f>
        <v/>
      </c>
      <c r="M243" s="84" t="str">
        <f>IF(Protokoll!M243="","",Protokoll!M243)</f>
        <v/>
      </c>
      <c r="N243" s="20" t="str">
        <f ca="1">IF(Protokoll!N243="","",VLOOKUP(Protokoll!N243,(INDIRECT(CONCATENATE($B243,"!Q2:S22"))),3,1))</f>
        <v/>
      </c>
      <c r="O243" s="20" t="str">
        <f ca="1">IF(Protokoll!O243="","",VLOOKUP(Protokoll!O243,(INDIRECT(CONCATENATE($B243,"!G2:O22"))),9,1))</f>
        <v/>
      </c>
      <c r="P243" s="20" t="str">
        <f ca="1">IF(Protokoll!P243="","",VLOOKUP(Protokoll!P243,(INDIRECT(CONCATENATE($B243,"!H2:O22"))),8,1))</f>
        <v/>
      </c>
      <c r="Q243" s="20" t="str">
        <f ca="1">IF(Protokoll!Q243="","",VLOOKUP(Protokoll!Q243,(INDIRECT(CONCATENATE($B243,"!I2:O22"))),7,1))</f>
        <v/>
      </c>
      <c r="R243" s="20" t="str">
        <f ca="1">IF(Protokoll!R243="","",VLOOKUP(Protokoll!R243,(INDIRECT(CONCATENATE($B243,"!J2:O22"))),6,1))</f>
        <v/>
      </c>
      <c r="S243" s="20" t="str">
        <f ca="1">IF(Protokoll!S243="","",VLOOKUP(Protokoll!S243,(INDIRECT(CONCATENATE($B243,"!K2:O22"))),5,1))</f>
        <v/>
      </c>
      <c r="T243" s="20" t="str">
        <f ca="1">IF(Protokoll!T243="","",VLOOKUP(Protokoll!T243,(INDIRECT(CONCATENATE($B243,"!R2:S22"))),2,1))</f>
        <v/>
      </c>
      <c r="U243" s="20" t="str">
        <f ca="1">IF(Protokoll!U243="","",VLOOKUP(Protokoll!U243,(INDIRECT(CONCATENATE($B243,"!M2:O22"))),3,1))</f>
        <v/>
      </c>
      <c r="V243" s="20" t="str">
        <f ca="1">IF(Protokoll!V243="","",VLOOKUP(Protokoll!V243,(INDIRECT(CONCATENATE($B243,"!N2:O22"))),2,1))</f>
        <v/>
      </c>
      <c r="W243" s="83" t="str">
        <f>IF(Protokoll!W243="","",Protokoll!W243)</f>
        <v/>
      </c>
      <c r="X243" s="85" t="str">
        <f t="shared" ca="1" si="93"/>
        <v/>
      </c>
      <c r="AB243" t="str">
        <f t="shared" ca="1" si="94"/>
        <v/>
      </c>
      <c r="AC243" t="str">
        <f t="shared" ca="1" si="95"/>
        <v/>
      </c>
      <c r="AD243" t="str">
        <f t="shared" ca="1" si="96"/>
        <v/>
      </c>
      <c r="AE243" t="str">
        <f t="shared" ca="1" si="97"/>
        <v/>
      </c>
      <c r="AF243" t="str">
        <f t="shared" ca="1" si="98"/>
        <v/>
      </c>
      <c r="AG243" t="str">
        <f t="shared" ca="1" si="99"/>
        <v/>
      </c>
      <c r="AH243" t="str">
        <f t="shared" ca="1" si="100"/>
        <v/>
      </c>
      <c r="AI243" t="str">
        <f t="shared" ca="1" si="101"/>
        <v/>
      </c>
      <c r="AJ243" t="str">
        <f t="shared" ca="1" si="102"/>
        <v/>
      </c>
      <c r="AL243" t="str">
        <f t="shared" ca="1" si="103"/>
        <v/>
      </c>
      <c r="AM243" t="str">
        <f t="shared" ca="1" si="104"/>
        <v/>
      </c>
      <c r="AN243" t="str">
        <f t="shared" ca="1" si="105"/>
        <v/>
      </c>
      <c r="AO243" t="str">
        <f t="shared" ca="1" si="106"/>
        <v/>
      </c>
      <c r="AP243" t="str">
        <f t="shared" ca="1" si="107"/>
        <v/>
      </c>
      <c r="AQ243" t="str">
        <f t="shared" ca="1" si="108"/>
        <v/>
      </c>
      <c r="AR243" t="str">
        <f t="shared" ca="1" si="109"/>
        <v/>
      </c>
      <c r="AS243" t="str">
        <f t="shared" ca="1" si="110"/>
        <v/>
      </c>
      <c r="AT243" t="str">
        <f t="shared" ca="1" si="111"/>
        <v/>
      </c>
    </row>
    <row r="244" spans="1:46" x14ac:dyDescent="0.3">
      <c r="A244" s="15">
        <v>242</v>
      </c>
      <c r="B244" s="16" t="str">
        <f t="shared" si="112"/>
        <v/>
      </c>
      <c r="C244" s="18" t="str">
        <f>IF(Protokoll!C244="","",Protokoll!C244)</f>
        <v/>
      </c>
      <c r="D244" s="18" t="str">
        <f>IF(Protokoll!D244="","",Protokoll!D244)</f>
        <v/>
      </c>
      <c r="E244" s="18" t="str">
        <f>IF(Protokoll!E244="","",Protokoll!E244)</f>
        <v/>
      </c>
      <c r="F244" s="18" t="str">
        <f>IF(Protokoll!F244="","",Protokoll!F244)</f>
        <v/>
      </c>
      <c r="G244" s="86" t="str">
        <f>IF(Protokoll!G244="","",Protokoll!G244)</f>
        <v/>
      </c>
      <c r="H244" s="18" t="str">
        <f>IF(Protokoll!H244="","",Protokoll!H244)</f>
        <v/>
      </c>
      <c r="I244" s="18" t="str">
        <f>IF(Protokoll!I244="","",Protokoll!I244)</f>
        <v/>
      </c>
      <c r="J244" s="79" t="str">
        <f>IF(Protokoll!J244="","",Protokoll!J244)</f>
        <v/>
      </c>
      <c r="K244" s="18" t="str">
        <f>IF(Protokoll!K244="","",Protokoll!K244)</f>
        <v/>
      </c>
      <c r="L244" s="18" t="str">
        <f>IF(Protokoll!L244="","",Protokoll!L244)</f>
        <v/>
      </c>
      <c r="M244" s="80" t="str">
        <f>IF(Protokoll!M244="","",Protokoll!M244)</f>
        <v/>
      </c>
      <c r="N244" s="18" t="str">
        <f ca="1">IF(Protokoll!N244="","",VLOOKUP(Protokoll!N244,(INDIRECT(CONCATENATE($B244,"!Q2:S22"))),3,1))</f>
        <v/>
      </c>
      <c r="O244" s="18" t="str">
        <f ca="1">IF(Protokoll!O244="","",VLOOKUP(Protokoll!O244,(INDIRECT(CONCATENATE($B244,"!G2:O22"))),9,1))</f>
        <v/>
      </c>
      <c r="P244" s="18" t="str">
        <f ca="1">IF(Protokoll!P244="","",VLOOKUP(Protokoll!P244,(INDIRECT(CONCATENATE($B244,"!H2:O22"))),8,1))</f>
        <v/>
      </c>
      <c r="Q244" s="18" t="str">
        <f ca="1">IF(Protokoll!Q244="","",VLOOKUP(Protokoll!Q244,(INDIRECT(CONCATENATE($B244,"!I2:O22"))),7,1))</f>
        <v/>
      </c>
      <c r="R244" s="18" t="str">
        <f ca="1">IF(Protokoll!R244="","",VLOOKUP(Protokoll!R244,(INDIRECT(CONCATENATE($B244,"!J2:O22"))),6,1))</f>
        <v/>
      </c>
      <c r="S244" s="18" t="str">
        <f ca="1">IF(Protokoll!S244="","",VLOOKUP(Protokoll!S244,(INDIRECT(CONCATENATE($B244,"!K2:O22"))),5,1))</f>
        <v/>
      </c>
      <c r="T244" s="18" t="str">
        <f ca="1">IF(Protokoll!T244="","",VLOOKUP(Protokoll!T244,(INDIRECT(CONCATENATE($B244,"!R2:S22"))),2,1))</f>
        <v/>
      </c>
      <c r="U244" s="18" t="str">
        <f ca="1">IF(Protokoll!U244="","",VLOOKUP(Protokoll!U244,(INDIRECT(CONCATENATE($B244,"!M2:O22"))),3,1))</f>
        <v/>
      </c>
      <c r="V244" s="18" t="str">
        <f ca="1">IF(Protokoll!V244="","",VLOOKUP(Protokoll!V244,(INDIRECT(CONCATENATE($B244,"!N2:O22"))),2,1))</f>
        <v/>
      </c>
      <c r="W244" s="79" t="str">
        <f>IF(Protokoll!W244="","",Protokoll!W244)</f>
        <v/>
      </c>
      <c r="X244" s="81" t="str">
        <f t="shared" ca="1" si="93"/>
        <v/>
      </c>
      <c r="AB244" t="str">
        <f t="shared" ca="1" si="94"/>
        <v/>
      </c>
      <c r="AC244" t="str">
        <f t="shared" ca="1" si="95"/>
        <v/>
      </c>
      <c r="AD244" t="str">
        <f t="shared" ca="1" si="96"/>
        <v/>
      </c>
      <c r="AE244" t="str">
        <f t="shared" ca="1" si="97"/>
        <v/>
      </c>
      <c r="AF244" t="str">
        <f t="shared" ca="1" si="98"/>
        <v/>
      </c>
      <c r="AG244" t="str">
        <f t="shared" ca="1" si="99"/>
        <v/>
      </c>
      <c r="AH244" t="str">
        <f t="shared" ca="1" si="100"/>
        <v/>
      </c>
      <c r="AI244" t="str">
        <f t="shared" ca="1" si="101"/>
        <v/>
      </c>
      <c r="AJ244" t="str">
        <f t="shared" ca="1" si="102"/>
        <v/>
      </c>
      <c r="AL244" t="str">
        <f t="shared" ca="1" si="103"/>
        <v/>
      </c>
      <c r="AM244" t="str">
        <f t="shared" ca="1" si="104"/>
        <v/>
      </c>
      <c r="AN244" t="str">
        <f t="shared" ca="1" si="105"/>
        <v/>
      </c>
      <c r="AO244" t="str">
        <f t="shared" ca="1" si="106"/>
        <v/>
      </c>
      <c r="AP244" t="str">
        <f t="shared" ca="1" si="107"/>
        <v/>
      </c>
      <c r="AQ244" t="str">
        <f t="shared" ca="1" si="108"/>
        <v/>
      </c>
      <c r="AR244" t="str">
        <f t="shared" ca="1" si="109"/>
        <v/>
      </c>
      <c r="AS244" t="str">
        <f t="shared" ca="1" si="110"/>
        <v/>
      </c>
      <c r="AT244" t="str">
        <f t="shared" ca="1" si="111"/>
        <v/>
      </c>
    </row>
    <row r="245" spans="1:46" x14ac:dyDescent="0.3">
      <c r="A245" s="2">
        <v>243</v>
      </c>
      <c r="B245" s="19" t="str">
        <f t="shared" si="112"/>
        <v/>
      </c>
      <c r="C245" s="20" t="str">
        <f>IF(Protokoll!C245="","",Protokoll!C245)</f>
        <v/>
      </c>
      <c r="D245" s="20" t="str">
        <f>IF(Protokoll!D245="","",Protokoll!D245)</f>
        <v/>
      </c>
      <c r="E245" s="20" t="str">
        <f>IF(Protokoll!E245="","",Protokoll!E245)</f>
        <v/>
      </c>
      <c r="F245" s="20" t="str">
        <f>IF(Protokoll!F245="","",Protokoll!F245)</f>
        <v/>
      </c>
      <c r="G245" s="82" t="str">
        <f>IF(Protokoll!G245="","",Protokoll!G245)</f>
        <v/>
      </c>
      <c r="H245" s="20" t="str">
        <f>IF(Protokoll!H245="","",Protokoll!H245)</f>
        <v/>
      </c>
      <c r="I245" s="20" t="str">
        <f>IF(Protokoll!I245="","",Protokoll!I245)</f>
        <v/>
      </c>
      <c r="J245" s="83" t="str">
        <f>IF(Protokoll!J245="","",Protokoll!J245)</f>
        <v/>
      </c>
      <c r="K245" s="20" t="str">
        <f>IF(Protokoll!K245="","",Protokoll!K245)</f>
        <v/>
      </c>
      <c r="L245" s="20" t="str">
        <f>IF(Protokoll!L245="","",Protokoll!L245)</f>
        <v/>
      </c>
      <c r="M245" s="84" t="str">
        <f>IF(Protokoll!M245="","",Protokoll!M245)</f>
        <v/>
      </c>
      <c r="N245" s="20" t="str">
        <f ca="1">IF(Protokoll!N245="","",VLOOKUP(Protokoll!N245,(INDIRECT(CONCATENATE($B245,"!Q2:S22"))),3,1))</f>
        <v/>
      </c>
      <c r="O245" s="20" t="str">
        <f ca="1">IF(Protokoll!O245="","",VLOOKUP(Protokoll!O245,(INDIRECT(CONCATENATE($B245,"!G2:O22"))),9,1))</f>
        <v/>
      </c>
      <c r="P245" s="20" t="str">
        <f ca="1">IF(Protokoll!P245="","",VLOOKUP(Protokoll!P245,(INDIRECT(CONCATENATE($B245,"!H2:O22"))),8,1))</f>
        <v/>
      </c>
      <c r="Q245" s="20" t="str">
        <f ca="1">IF(Protokoll!Q245="","",VLOOKUP(Protokoll!Q245,(INDIRECT(CONCATENATE($B245,"!I2:O22"))),7,1))</f>
        <v/>
      </c>
      <c r="R245" s="20" t="str">
        <f ca="1">IF(Protokoll!R245="","",VLOOKUP(Protokoll!R245,(INDIRECT(CONCATENATE($B245,"!J2:O22"))),6,1))</f>
        <v/>
      </c>
      <c r="S245" s="20" t="str">
        <f ca="1">IF(Protokoll!S245="","",VLOOKUP(Protokoll!S245,(INDIRECT(CONCATENATE($B245,"!K2:O22"))),5,1))</f>
        <v/>
      </c>
      <c r="T245" s="20" t="str">
        <f ca="1">IF(Protokoll!T245="","",VLOOKUP(Protokoll!T245,(INDIRECT(CONCATENATE($B245,"!R2:S22"))),2,1))</f>
        <v/>
      </c>
      <c r="U245" s="20" t="str">
        <f ca="1">IF(Protokoll!U245="","",VLOOKUP(Protokoll!U245,(INDIRECT(CONCATENATE($B245,"!M2:O22"))),3,1))</f>
        <v/>
      </c>
      <c r="V245" s="20" t="str">
        <f ca="1">IF(Protokoll!V245="","",VLOOKUP(Protokoll!V245,(INDIRECT(CONCATENATE($B245,"!N2:O22"))),2,1))</f>
        <v/>
      </c>
      <c r="W245" s="83" t="str">
        <f>IF(Protokoll!W245="","",Protokoll!W245)</f>
        <v/>
      </c>
      <c r="X245" s="85" t="str">
        <f t="shared" ca="1" si="93"/>
        <v/>
      </c>
      <c r="AB245" t="str">
        <f t="shared" ca="1" si="94"/>
        <v/>
      </c>
      <c r="AC245" t="str">
        <f t="shared" ca="1" si="95"/>
        <v/>
      </c>
      <c r="AD245" t="str">
        <f t="shared" ca="1" si="96"/>
        <v/>
      </c>
      <c r="AE245" t="str">
        <f t="shared" ca="1" si="97"/>
        <v/>
      </c>
      <c r="AF245" t="str">
        <f t="shared" ca="1" si="98"/>
        <v/>
      </c>
      <c r="AG245" t="str">
        <f t="shared" ca="1" si="99"/>
        <v/>
      </c>
      <c r="AH245" t="str">
        <f t="shared" ca="1" si="100"/>
        <v/>
      </c>
      <c r="AI245" t="str">
        <f t="shared" ca="1" si="101"/>
        <v/>
      </c>
      <c r="AJ245" t="str">
        <f t="shared" ca="1" si="102"/>
        <v/>
      </c>
      <c r="AL245" t="str">
        <f t="shared" ca="1" si="103"/>
        <v/>
      </c>
      <c r="AM245" t="str">
        <f t="shared" ca="1" si="104"/>
        <v/>
      </c>
      <c r="AN245" t="str">
        <f t="shared" ca="1" si="105"/>
        <v/>
      </c>
      <c r="AO245" t="str">
        <f t="shared" ca="1" si="106"/>
        <v/>
      </c>
      <c r="AP245" t="str">
        <f t="shared" ca="1" si="107"/>
        <v/>
      </c>
      <c r="AQ245" t="str">
        <f t="shared" ca="1" si="108"/>
        <v/>
      </c>
      <c r="AR245" t="str">
        <f t="shared" ca="1" si="109"/>
        <v/>
      </c>
      <c r="AS245" t="str">
        <f t="shared" ca="1" si="110"/>
        <v/>
      </c>
      <c r="AT245" t="str">
        <f t="shared" ca="1" si="111"/>
        <v/>
      </c>
    </row>
    <row r="246" spans="1:46" x14ac:dyDescent="0.3">
      <c r="A246" s="15">
        <v>244</v>
      </c>
      <c r="B246" s="16" t="str">
        <f t="shared" si="112"/>
        <v/>
      </c>
      <c r="C246" s="18" t="str">
        <f>IF(Protokoll!C246="","",Protokoll!C246)</f>
        <v/>
      </c>
      <c r="D246" s="18" t="str">
        <f>IF(Protokoll!D246="","",Protokoll!D246)</f>
        <v/>
      </c>
      <c r="E246" s="18" t="str">
        <f>IF(Protokoll!E246="","",Protokoll!E246)</f>
        <v/>
      </c>
      <c r="F246" s="18" t="str">
        <f>IF(Protokoll!F246="","",Protokoll!F246)</f>
        <v/>
      </c>
      <c r="G246" s="86" t="str">
        <f>IF(Protokoll!G246="","",Protokoll!G246)</f>
        <v/>
      </c>
      <c r="H246" s="18" t="str">
        <f>IF(Protokoll!H246="","",Protokoll!H246)</f>
        <v/>
      </c>
      <c r="I246" s="18" t="str">
        <f>IF(Protokoll!I246="","",Protokoll!I246)</f>
        <v/>
      </c>
      <c r="J246" s="79" t="str">
        <f>IF(Protokoll!J246="","",Protokoll!J246)</f>
        <v/>
      </c>
      <c r="K246" s="18" t="str">
        <f>IF(Protokoll!K246="","",Protokoll!K246)</f>
        <v/>
      </c>
      <c r="L246" s="18" t="str">
        <f>IF(Protokoll!L246="","",Protokoll!L246)</f>
        <v/>
      </c>
      <c r="M246" s="80" t="str">
        <f>IF(Protokoll!M246="","",Protokoll!M246)</f>
        <v/>
      </c>
      <c r="N246" s="18" t="str">
        <f ca="1">IF(Protokoll!N246="","",VLOOKUP(Protokoll!N246,(INDIRECT(CONCATENATE($B246,"!Q2:S22"))),3,1))</f>
        <v/>
      </c>
      <c r="O246" s="18" t="str">
        <f ca="1">IF(Protokoll!O246="","",VLOOKUP(Protokoll!O246,(INDIRECT(CONCATENATE($B246,"!G2:O22"))),9,1))</f>
        <v/>
      </c>
      <c r="P246" s="18" t="str">
        <f ca="1">IF(Protokoll!P246="","",VLOOKUP(Protokoll!P246,(INDIRECT(CONCATENATE($B246,"!H2:O22"))),8,1))</f>
        <v/>
      </c>
      <c r="Q246" s="18" t="str">
        <f ca="1">IF(Protokoll!Q246="","",VLOOKUP(Protokoll!Q246,(INDIRECT(CONCATENATE($B246,"!I2:O22"))),7,1))</f>
        <v/>
      </c>
      <c r="R246" s="18" t="str">
        <f ca="1">IF(Protokoll!R246="","",VLOOKUP(Protokoll!R246,(INDIRECT(CONCATENATE($B246,"!J2:O22"))),6,1))</f>
        <v/>
      </c>
      <c r="S246" s="18" t="str">
        <f ca="1">IF(Protokoll!S246="","",VLOOKUP(Protokoll!S246,(INDIRECT(CONCATENATE($B246,"!K2:O22"))),5,1))</f>
        <v/>
      </c>
      <c r="T246" s="18" t="str">
        <f ca="1">IF(Protokoll!T246="","",VLOOKUP(Protokoll!T246,(INDIRECT(CONCATENATE($B246,"!R2:S22"))),2,1))</f>
        <v/>
      </c>
      <c r="U246" s="18" t="str">
        <f ca="1">IF(Protokoll!U246="","",VLOOKUP(Protokoll!U246,(INDIRECT(CONCATENATE($B246,"!M2:O22"))),3,1))</f>
        <v/>
      </c>
      <c r="V246" s="18" t="str">
        <f ca="1">IF(Protokoll!V246="","",VLOOKUP(Protokoll!V246,(INDIRECT(CONCATENATE($B246,"!N2:O22"))),2,1))</f>
        <v/>
      </c>
      <c r="W246" s="79" t="str">
        <f>IF(Protokoll!W246="","",Protokoll!W246)</f>
        <v/>
      </c>
      <c r="X246" s="81" t="str">
        <f t="shared" ca="1" si="93"/>
        <v/>
      </c>
      <c r="AB246" t="str">
        <f t="shared" ca="1" si="94"/>
        <v/>
      </c>
      <c r="AC246" t="str">
        <f t="shared" ca="1" si="95"/>
        <v/>
      </c>
      <c r="AD246" t="str">
        <f t="shared" ca="1" si="96"/>
        <v/>
      </c>
      <c r="AE246" t="str">
        <f t="shared" ca="1" si="97"/>
        <v/>
      </c>
      <c r="AF246" t="str">
        <f t="shared" ca="1" si="98"/>
        <v/>
      </c>
      <c r="AG246" t="str">
        <f t="shared" ca="1" si="99"/>
        <v/>
      </c>
      <c r="AH246" t="str">
        <f t="shared" ca="1" si="100"/>
        <v/>
      </c>
      <c r="AI246" t="str">
        <f t="shared" ca="1" si="101"/>
        <v/>
      </c>
      <c r="AJ246" t="str">
        <f t="shared" ca="1" si="102"/>
        <v/>
      </c>
      <c r="AL246" t="str">
        <f t="shared" ca="1" si="103"/>
        <v/>
      </c>
      <c r="AM246" t="str">
        <f t="shared" ca="1" si="104"/>
        <v/>
      </c>
      <c r="AN246" t="str">
        <f t="shared" ca="1" si="105"/>
        <v/>
      </c>
      <c r="AO246" t="str">
        <f t="shared" ca="1" si="106"/>
        <v/>
      </c>
      <c r="AP246" t="str">
        <f t="shared" ca="1" si="107"/>
        <v/>
      </c>
      <c r="AQ246" t="str">
        <f t="shared" ca="1" si="108"/>
        <v/>
      </c>
      <c r="AR246" t="str">
        <f t="shared" ca="1" si="109"/>
        <v/>
      </c>
      <c r="AS246" t="str">
        <f t="shared" ca="1" si="110"/>
        <v/>
      </c>
      <c r="AT246" t="str">
        <f t="shared" ca="1" si="111"/>
        <v/>
      </c>
    </row>
    <row r="247" spans="1:46" x14ac:dyDescent="0.3">
      <c r="A247" s="2">
        <v>245</v>
      </c>
      <c r="B247" s="19" t="str">
        <f t="shared" si="112"/>
        <v/>
      </c>
      <c r="C247" s="20" t="str">
        <f>IF(Protokoll!C247="","",Protokoll!C247)</f>
        <v/>
      </c>
      <c r="D247" s="20" t="str">
        <f>IF(Protokoll!D247="","",Protokoll!D247)</f>
        <v/>
      </c>
      <c r="E247" s="20" t="str">
        <f>IF(Protokoll!E247="","",Protokoll!E247)</f>
        <v/>
      </c>
      <c r="F247" s="20" t="str">
        <f>IF(Protokoll!F247="","",Protokoll!F247)</f>
        <v/>
      </c>
      <c r="G247" s="82" t="str">
        <f>IF(Protokoll!G247="","",Protokoll!G247)</f>
        <v/>
      </c>
      <c r="H247" s="20" t="str">
        <f>IF(Protokoll!H247="","",Protokoll!H247)</f>
        <v/>
      </c>
      <c r="I247" s="20" t="str">
        <f>IF(Protokoll!I247="","",Protokoll!I247)</f>
        <v/>
      </c>
      <c r="J247" s="83" t="str">
        <f>IF(Protokoll!J247="","",Protokoll!J247)</f>
        <v/>
      </c>
      <c r="K247" s="20" t="str">
        <f>IF(Protokoll!K247="","",Protokoll!K247)</f>
        <v/>
      </c>
      <c r="L247" s="20" t="str">
        <f>IF(Protokoll!L247="","",Protokoll!L247)</f>
        <v/>
      </c>
      <c r="M247" s="84" t="str">
        <f>IF(Protokoll!M247="","",Protokoll!M247)</f>
        <v/>
      </c>
      <c r="N247" s="20" t="str">
        <f ca="1">IF(Protokoll!N247="","",VLOOKUP(Protokoll!N247,(INDIRECT(CONCATENATE($B247,"!Q2:S22"))),3,1))</f>
        <v/>
      </c>
      <c r="O247" s="20" t="str">
        <f ca="1">IF(Protokoll!O247="","",VLOOKUP(Protokoll!O247,(INDIRECT(CONCATENATE($B247,"!G2:O22"))),9,1))</f>
        <v/>
      </c>
      <c r="P247" s="20" t="str">
        <f ca="1">IF(Protokoll!P247="","",VLOOKUP(Protokoll!P247,(INDIRECT(CONCATENATE($B247,"!H2:O22"))),8,1))</f>
        <v/>
      </c>
      <c r="Q247" s="20" t="str">
        <f ca="1">IF(Protokoll!Q247="","",VLOOKUP(Protokoll!Q247,(INDIRECT(CONCATENATE($B247,"!I2:O22"))),7,1))</f>
        <v/>
      </c>
      <c r="R247" s="20" t="str">
        <f ca="1">IF(Protokoll!R247="","",VLOOKUP(Protokoll!R247,(INDIRECT(CONCATENATE($B247,"!J2:O22"))),6,1))</f>
        <v/>
      </c>
      <c r="S247" s="20" t="str">
        <f ca="1">IF(Protokoll!S247="","",VLOOKUP(Protokoll!S247,(INDIRECT(CONCATENATE($B247,"!K2:O22"))),5,1))</f>
        <v/>
      </c>
      <c r="T247" s="20" t="str">
        <f ca="1">IF(Protokoll!T247="","",VLOOKUP(Protokoll!T247,(INDIRECT(CONCATENATE($B247,"!R2:S22"))),2,1))</f>
        <v/>
      </c>
      <c r="U247" s="20" t="str">
        <f ca="1">IF(Protokoll!U247="","",VLOOKUP(Protokoll!U247,(INDIRECT(CONCATENATE($B247,"!M2:O22"))),3,1))</f>
        <v/>
      </c>
      <c r="V247" s="20" t="str">
        <f ca="1">IF(Protokoll!V247="","",VLOOKUP(Protokoll!V247,(INDIRECT(CONCATENATE($B247,"!N2:O22"))),2,1))</f>
        <v/>
      </c>
      <c r="W247" s="83" t="str">
        <f>IF(Protokoll!W247="","",Protokoll!W247)</f>
        <v/>
      </c>
      <c r="X247" s="85" t="str">
        <f t="shared" ca="1" si="93"/>
        <v/>
      </c>
      <c r="AB247" t="str">
        <f t="shared" ca="1" si="94"/>
        <v/>
      </c>
      <c r="AC247" t="str">
        <f t="shared" ca="1" si="95"/>
        <v/>
      </c>
      <c r="AD247" t="str">
        <f t="shared" ca="1" si="96"/>
        <v/>
      </c>
      <c r="AE247" t="str">
        <f t="shared" ca="1" si="97"/>
        <v/>
      </c>
      <c r="AF247" t="str">
        <f t="shared" ca="1" si="98"/>
        <v/>
      </c>
      <c r="AG247" t="str">
        <f t="shared" ca="1" si="99"/>
        <v/>
      </c>
      <c r="AH247" t="str">
        <f t="shared" ca="1" si="100"/>
        <v/>
      </c>
      <c r="AI247" t="str">
        <f t="shared" ca="1" si="101"/>
        <v/>
      </c>
      <c r="AJ247" t="str">
        <f t="shared" ca="1" si="102"/>
        <v/>
      </c>
      <c r="AL247" t="str">
        <f t="shared" ca="1" si="103"/>
        <v/>
      </c>
      <c r="AM247" t="str">
        <f t="shared" ca="1" si="104"/>
        <v/>
      </c>
      <c r="AN247" t="str">
        <f t="shared" ca="1" si="105"/>
        <v/>
      </c>
      <c r="AO247" t="str">
        <f t="shared" ca="1" si="106"/>
        <v/>
      </c>
      <c r="AP247" t="str">
        <f t="shared" ca="1" si="107"/>
        <v/>
      </c>
      <c r="AQ247" t="str">
        <f t="shared" ca="1" si="108"/>
        <v/>
      </c>
      <c r="AR247" t="str">
        <f t="shared" ca="1" si="109"/>
        <v/>
      </c>
      <c r="AS247" t="str">
        <f t="shared" ca="1" si="110"/>
        <v/>
      </c>
      <c r="AT247" t="str">
        <f t="shared" ca="1" si="111"/>
        <v/>
      </c>
    </row>
    <row r="248" spans="1:46" x14ac:dyDescent="0.3">
      <c r="A248" s="15">
        <v>246</v>
      </c>
      <c r="B248" s="16" t="str">
        <f t="shared" si="112"/>
        <v/>
      </c>
      <c r="C248" s="18" t="str">
        <f>IF(Protokoll!C248="","",Protokoll!C248)</f>
        <v/>
      </c>
      <c r="D248" s="18" t="str">
        <f>IF(Protokoll!D248="","",Protokoll!D248)</f>
        <v/>
      </c>
      <c r="E248" s="18" t="str">
        <f>IF(Protokoll!E248="","",Protokoll!E248)</f>
        <v/>
      </c>
      <c r="F248" s="18" t="str">
        <f>IF(Protokoll!F248="","",Protokoll!F248)</f>
        <v/>
      </c>
      <c r="G248" s="86" t="str">
        <f>IF(Protokoll!G248="","",Protokoll!G248)</f>
        <v/>
      </c>
      <c r="H248" s="18" t="str">
        <f>IF(Protokoll!H248="","",Protokoll!H248)</f>
        <v/>
      </c>
      <c r="I248" s="18" t="str">
        <f>IF(Protokoll!I248="","",Protokoll!I248)</f>
        <v/>
      </c>
      <c r="J248" s="79" t="str">
        <f>IF(Protokoll!J248="","",Protokoll!J248)</f>
        <v/>
      </c>
      <c r="K248" s="18" t="str">
        <f>IF(Protokoll!K248="","",Protokoll!K248)</f>
        <v/>
      </c>
      <c r="L248" s="18" t="str">
        <f>IF(Protokoll!L248="","",Protokoll!L248)</f>
        <v/>
      </c>
      <c r="M248" s="80" t="str">
        <f>IF(Protokoll!M248="","",Protokoll!M248)</f>
        <v/>
      </c>
      <c r="N248" s="18" t="str">
        <f ca="1">IF(Protokoll!N248="","",VLOOKUP(Protokoll!N248,(INDIRECT(CONCATENATE($B248,"!Q2:S22"))),3,1))</f>
        <v/>
      </c>
      <c r="O248" s="18" t="str">
        <f ca="1">IF(Protokoll!O248="","",VLOOKUP(Protokoll!O248,(INDIRECT(CONCATENATE($B248,"!G2:O22"))),9,1))</f>
        <v/>
      </c>
      <c r="P248" s="18" t="str">
        <f ca="1">IF(Protokoll!P248="","",VLOOKUP(Protokoll!P248,(INDIRECT(CONCATENATE($B248,"!H2:O22"))),8,1))</f>
        <v/>
      </c>
      <c r="Q248" s="18" t="str">
        <f ca="1">IF(Protokoll!Q248="","",VLOOKUP(Protokoll!Q248,(INDIRECT(CONCATENATE($B248,"!I2:O22"))),7,1))</f>
        <v/>
      </c>
      <c r="R248" s="18" t="str">
        <f ca="1">IF(Protokoll!R248="","",VLOOKUP(Protokoll!R248,(INDIRECT(CONCATENATE($B248,"!J2:O22"))),6,1))</f>
        <v/>
      </c>
      <c r="S248" s="18" t="str">
        <f ca="1">IF(Protokoll!S248="","",VLOOKUP(Protokoll!S248,(INDIRECT(CONCATENATE($B248,"!K2:O22"))),5,1))</f>
        <v/>
      </c>
      <c r="T248" s="18" t="str">
        <f ca="1">IF(Protokoll!T248="","",VLOOKUP(Protokoll!T248,(INDIRECT(CONCATENATE($B248,"!R2:S22"))),2,1))</f>
        <v/>
      </c>
      <c r="U248" s="18" t="str">
        <f ca="1">IF(Protokoll!U248="","",VLOOKUP(Protokoll!U248,(INDIRECT(CONCATENATE($B248,"!M2:O22"))),3,1))</f>
        <v/>
      </c>
      <c r="V248" s="18" t="str">
        <f ca="1">IF(Protokoll!V248="","",VLOOKUP(Protokoll!V248,(INDIRECT(CONCATENATE($B248,"!N2:O22"))),2,1))</f>
        <v/>
      </c>
      <c r="W248" s="79" t="str">
        <f>IF(Protokoll!W248="","",Protokoll!W248)</f>
        <v/>
      </c>
      <c r="X248" s="81" t="str">
        <f t="shared" ca="1" si="93"/>
        <v/>
      </c>
      <c r="AB248" t="str">
        <f t="shared" ca="1" si="94"/>
        <v/>
      </c>
      <c r="AC248" t="str">
        <f t="shared" ca="1" si="95"/>
        <v/>
      </c>
      <c r="AD248" t="str">
        <f t="shared" ca="1" si="96"/>
        <v/>
      </c>
      <c r="AE248" t="str">
        <f t="shared" ca="1" si="97"/>
        <v/>
      </c>
      <c r="AF248" t="str">
        <f t="shared" ca="1" si="98"/>
        <v/>
      </c>
      <c r="AG248" t="str">
        <f t="shared" ca="1" si="99"/>
        <v/>
      </c>
      <c r="AH248" t="str">
        <f t="shared" ca="1" si="100"/>
        <v/>
      </c>
      <c r="AI248" t="str">
        <f t="shared" ca="1" si="101"/>
        <v/>
      </c>
      <c r="AJ248" t="str">
        <f t="shared" ca="1" si="102"/>
        <v/>
      </c>
      <c r="AL248" t="str">
        <f t="shared" ca="1" si="103"/>
        <v/>
      </c>
      <c r="AM248" t="str">
        <f t="shared" ca="1" si="104"/>
        <v/>
      </c>
      <c r="AN248" t="str">
        <f t="shared" ca="1" si="105"/>
        <v/>
      </c>
      <c r="AO248" t="str">
        <f t="shared" ca="1" si="106"/>
        <v/>
      </c>
      <c r="AP248" t="str">
        <f t="shared" ca="1" si="107"/>
        <v/>
      </c>
      <c r="AQ248" t="str">
        <f t="shared" ca="1" si="108"/>
        <v/>
      </c>
      <c r="AR248" t="str">
        <f t="shared" ca="1" si="109"/>
        <v/>
      </c>
      <c r="AS248" t="str">
        <f t="shared" ca="1" si="110"/>
        <v/>
      </c>
      <c r="AT248" t="str">
        <f t="shared" ca="1" si="111"/>
        <v/>
      </c>
    </row>
    <row r="249" spans="1:46" x14ac:dyDescent="0.3">
      <c r="A249" s="2">
        <v>247</v>
      </c>
      <c r="B249" s="19" t="str">
        <f t="shared" si="112"/>
        <v/>
      </c>
      <c r="C249" s="20" t="str">
        <f>IF(Protokoll!C249="","",Protokoll!C249)</f>
        <v/>
      </c>
      <c r="D249" s="20" t="str">
        <f>IF(Protokoll!D249="","",Protokoll!D249)</f>
        <v/>
      </c>
      <c r="E249" s="20" t="str">
        <f>IF(Protokoll!E249="","",Protokoll!E249)</f>
        <v/>
      </c>
      <c r="F249" s="20" t="str">
        <f>IF(Protokoll!F249="","",Protokoll!F249)</f>
        <v/>
      </c>
      <c r="G249" s="82" t="str">
        <f>IF(Protokoll!G249="","",Protokoll!G249)</f>
        <v/>
      </c>
      <c r="H249" s="20" t="str">
        <f>IF(Protokoll!H249="","",Protokoll!H249)</f>
        <v/>
      </c>
      <c r="I249" s="20" t="str">
        <f>IF(Protokoll!I249="","",Protokoll!I249)</f>
        <v/>
      </c>
      <c r="J249" s="83" t="str">
        <f>IF(Protokoll!J249="","",Protokoll!J249)</f>
        <v/>
      </c>
      <c r="K249" s="20" t="str">
        <f>IF(Protokoll!K249="","",Protokoll!K249)</f>
        <v/>
      </c>
      <c r="L249" s="20" t="str">
        <f>IF(Protokoll!L249="","",Protokoll!L249)</f>
        <v/>
      </c>
      <c r="M249" s="84" t="str">
        <f>IF(Protokoll!M249="","",Protokoll!M249)</f>
        <v/>
      </c>
      <c r="N249" s="20" t="str">
        <f ca="1">IF(Protokoll!N249="","",VLOOKUP(Protokoll!N249,(INDIRECT(CONCATENATE($B249,"!Q2:S22"))),3,1))</f>
        <v/>
      </c>
      <c r="O249" s="20" t="str">
        <f ca="1">IF(Protokoll!O249="","",VLOOKUP(Protokoll!O249,(INDIRECT(CONCATENATE($B249,"!G2:O22"))),9,1))</f>
        <v/>
      </c>
      <c r="P249" s="20" t="str">
        <f ca="1">IF(Protokoll!P249="","",VLOOKUP(Protokoll!P249,(INDIRECT(CONCATENATE($B249,"!H2:O22"))),8,1))</f>
        <v/>
      </c>
      <c r="Q249" s="20" t="str">
        <f ca="1">IF(Protokoll!Q249="","",VLOOKUP(Protokoll!Q249,(INDIRECT(CONCATENATE($B249,"!I2:O22"))),7,1))</f>
        <v/>
      </c>
      <c r="R249" s="20" t="str">
        <f ca="1">IF(Protokoll!R249="","",VLOOKUP(Protokoll!R249,(INDIRECT(CONCATENATE($B249,"!J2:O22"))),6,1))</f>
        <v/>
      </c>
      <c r="S249" s="20" t="str">
        <f ca="1">IF(Protokoll!S249="","",VLOOKUP(Protokoll!S249,(INDIRECT(CONCATENATE($B249,"!K2:O22"))),5,1))</f>
        <v/>
      </c>
      <c r="T249" s="20" t="str">
        <f ca="1">IF(Protokoll!T249="","",VLOOKUP(Protokoll!T249,(INDIRECT(CONCATENATE($B249,"!R2:S22"))),2,1))</f>
        <v/>
      </c>
      <c r="U249" s="20" t="str">
        <f ca="1">IF(Protokoll!U249="","",VLOOKUP(Protokoll!U249,(INDIRECT(CONCATENATE($B249,"!M2:O22"))),3,1))</f>
        <v/>
      </c>
      <c r="V249" s="20" t="str">
        <f ca="1">IF(Protokoll!V249="","",VLOOKUP(Protokoll!V249,(INDIRECT(CONCATENATE($B249,"!N2:O22"))),2,1))</f>
        <v/>
      </c>
      <c r="W249" s="83" t="str">
        <f>IF(Protokoll!W249="","",Protokoll!W249)</f>
        <v/>
      </c>
      <c r="X249" s="85" t="str">
        <f t="shared" ca="1" si="93"/>
        <v/>
      </c>
      <c r="AB249" t="str">
        <f t="shared" ca="1" si="94"/>
        <v/>
      </c>
      <c r="AC249" t="str">
        <f t="shared" ca="1" si="95"/>
        <v/>
      </c>
      <c r="AD249" t="str">
        <f t="shared" ca="1" si="96"/>
        <v/>
      </c>
      <c r="AE249" t="str">
        <f t="shared" ca="1" si="97"/>
        <v/>
      </c>
      <c r="AF249" t="str">
        <f t="shared" ca="1" si="98"/>
        <v/>
      </c>
      <c r="AG249" t="str">
        <f t="shared" ca="1" si="99"/>
        <v/>
      </c>
      <c r="AH249" t="str">
        <f t="shared" ca="1" si="100"/>
        <v/>
      </c>
      <c r="AI249" t="str">
        <f t="shared" ca="1" si="101"/>
        <v/>
      </c>
      <c r="AJ249" t="str">
        <f t="shared" ca="1" si="102"/>
        <v/>
      </c>
      <c r="AL249" t="str">
        <f t="shared" ca="1" si="103"/>
        <v/>
      </c>
      <c r="AM249" t="str">
        <f t="shared" ca="1" si="104"/>
        <v/>
      </c>
      <c r="AN249" t="str">
        <f t="shared" ca="1" si="105"/>
        <v/>
      </c>
      <c r="AO249" t="str">
        <f t="shared" ca="1" si="106"/>
        <v/>
      </c>
      <c r="AP249" t="str">
        <f t="shared" ca="1" si="107"/>
        <v/>
      </c>
      <c r="AQ249" t="str">
        <f t="shared" ca="1" si="108"/>
        <v/>
      </c>
      <c r="AR249" t="str">
        <f t="shared" ca="1" si="109"/>
        <v/>
      </c>
      <c r="AS249" t="str">
        <f t="shared" ca="1" si="110"/>
        <v/>
      </c>
      <c r="AT249" t="str">
        <f t="shared" ca="1" si="111"/>
        <v/>
      </c>
    </row>
    <row r="250" spans="1:46" x14ac:dyDescent="0.3">
      <c r="A250" s="15">
        <v>248</v>
      </c>
      <c r="B250" s="16" t="str">
        <f t="shared" si="112"/>
        <v/>
      </c>
      <c r="C250" s="18" t="str">
        <f>IF(Protokoll!C250="","",Protokoll!C250)</f>
        <v/>
      </c>
      <c r="D250" s="18" t="str">
        <f>IF(Protokoll!D250="","",Protokoll!D250)</f>
        <v/>
      </c>
      <c r="E250" s="18" t="str">
        <f>IF(Protokoll!E250="","",Protokoll!E250)</f>
        <v/>
      </c>
      <c r="F250" s="18" t="str">
        <f>IF(Protokoll!F250="","",Protokoll!F250)</f>
        <v/>
      </c>
      <c r="G250" s="86" t="str">
        <f>IF(Protokoll!G250="","",Protokoll!G250)</f>
        <v/>
      </c>
      <c r="H250" s="18" t="str">
        <f>IF(Protokoll!H250="","",Protokoll!H250)</f>
        <v/>
      </c>
      <c r="I250" s="18" t="str">
        <f>IF(Protokoll!I250="","",Protokoll!I250)</f>
        <v/>
      </c>
      <c r="J250" s="79" t="str">
        <f>IF(Protokoll!J250="","",Protokoll!J250)</f>
        <v/>
      </c>
      <c r="K250" s="18" t="str">
        <f>IF(Protokoll!K250="","",Protokoll!K250)</f>
        <v/>
      </c>
      <c r="L250" s="18" t="str">
        <f>IF(Protokoll!L250="","",Protokoll!L250)</f>
        <v/>
      </c>
      <c r="M250" s="80" t="str">
        <f>IF(Protokoll!M250="","",Protokoll!M250)</f>
        <v/>
      </c>
      <c r="N250" s="18" t="str">
        <f ca="1">IF(Protokoll!N250="","",VLOOKUP(Protokoll!N250,(INDIRECT(CONCATENATE($B250,"!Q2:S22"))),3,1))</f>
        <v/>
      </c>
      <c r="O250" s="18" t="str">
        <f ca="1">IF(Protokoll!O250="","",VLOOKUP(Protokoll!O250,(INDIRECT(CONCATENATE($B250,"!G2:O22"))),9,1))</f>
        <v/>
      </c>
      <c r="P250" s="18" t="str">
        <f ca="1">IF(Protokoll!P250="","",VLOOKUP(Protokoll!P250,(INDIRECT(CONCATENATE($B250,"!H2:O22"))),8,1))</f>
        <v/>
      </c>
      <c r="Q250" s="18" t="str">
        <f ca="1">IF(Protokoll!Q250="","",VLOOKUP(Protokoll!Q250,(INDIRECT(CONCATENATE($B250,"!I2:O22"))),7,1))</f>
        <v/>
      </c>
      <c r="R250" s="18" t="str">
        <f ca="1">IF(Protokoll!R250="","",VLOOKUP(Protokoll!R250,(INDIRECT(CONCATENATE($B250,"!J2:O22"))),6,1))</f>
        <v/>
      </c>
      <c r="S250" s="18" t="str">
        <f ca="1">IF(Protokoll!S250="","",VLOOKUP(Protokoll!S250,(INDIRECT(CONCATENATE($B250,"!K2:O22"))),5,1))</f>
        <v/>
      </c>
      <c r="T250" s="18" t="str">
        <f ca="1">IF(Protokoll!T250="","",VLOOKUP(Protokoll!T250,(INDIRECT(CONCATENATE($B250,"!R2:S22"))),2,1))</f>
        <v/>
      </c>
      <c r="U250" s="18" t="str">
        <f ca="1">IF(Protokoll!U250="","",VLOOKUP(Protokoll!U250,(INDIRECT(CONCATENATE($B250,"!M2:O22"))),3,1))</f>
        <v/>
      </c>
      <c r="V250" s="18" t="str">
        <f ca="1">IF(Protokoll!V250="","",VLOOKUP(Protokoll!V250,(INDIRECT(CONCATENATE($B250,"!N2:O22"))),2,1))</f>
        <v/>
      </c>
      <c r="W250" s="79" t="str">
        <f>IF(Protokoll!W250="","",Protokoll!W250)</f>
        <v/>
      </c>
      <c r="X250" s="81" t="str">
        <f t="shared" ca="1" si="93"/>
        <v/>
      </c>
      <c r="AB250" t="str">
        <f t="shared" ca="1" si="94"/>
        <v/>
      </c>
      <c r="AC250" t="str">
        <f t="shared" ca="1" si="95"/>
        <v/>
      </c>
      <c r="AD250" t="str">
        <f t="shared" ca="1" si="96"/>
        <v/>
      </c>
      <c r="AE250" t="str">
        <f t="shared" ca="1" si="97"/>
        <v/>
      </c>
      <c r="AF250" t="str">
        <f t="shared" ca="1" si="98"/>
        <v/>
      </c>
      <c r="AG250" t="str">
        <f t="shared" ca="1" si="99"/>
        <v/>
      </c>
      <c r="AH250" t="str">
        <f t="shared" ca="1" si="100"/>
        <v/>
      </c>
      <c r="AI250" t="str">
        <f t="shared" ca="1" si="101"/>
        <v/>
      </c>
      <c r="AJ250" t="str">
        <f t="shared" ca="1" si="102"/>
        <v/>
      </c>
      <c r="AL250" t="str">
        <f t="shared" ca="1" si="103"/>
        <v/>
      </c>
      <c r="AM250" t="str">
        <f t="shared" ca="1" si="104"/>
        <v/>
      </c>
      <c r="AN250" t="str">
        <f t="shared" ca="1" si="105"/>
        <v/>
      </c>
      <c r="AO250" t="str">
        <f t="shared" ca="1" si="106"/>
        <v/>
      </c>
      <c r="AP250" t="str">
        <f t="shared" ca="1" si="107"/>
        <v/>
      </c>
      <c r="AQ250" t="str">
        <f t="shared" ca="1" si="108"/>
        <v/>
      </c>
      <c r="AR250" t="str">
        <f t="shared" ca="1" si="109"/>
        <v/>
      </c>
      <c r="AS250" t="str">
        <f t="shared" ca="1" si="110"/>
        <v/>
      </c>
      <c r="AT250" t="str">
        <f t="shared" ca="1" si="111"/>
        <v/>
      </c>
    </row>
    <row r="251" spans="1:46" x14ac:dyDescent="0.3">
      <c r="A251" s="2">
        <v>249</v>
      </c>
      <c r="B251" s="19" t="str">
        <f t="shared" si="112"/>
        <v/>
      </c>
      <c r="C251" s="20" t="str">
        <f>IF(Protokoll!C251="","",Protokoll!C251)</f>
        <v/>
      </c>
      <c r="D251" s="20" t="str">
        <f>IF(Protokoll!D251="","",Protokoll!D251)</f>
        <v/>
      </c>
      <c r="E251" s="20" t="str">
        <f>IF(Protokoll!E251="","",Protokoll!E251)</f>
        <v/>
      </c>
      <c r="F251" s="20" t="str">
        <f>IF(Protokoll!F251="","",Protokoll!F251)</f>
        <v/>
      </c>
      <c r="G251" s="82" t="str">
        <f>IF(Protokoll!G251="","",Protokoll!G251)</f>
        <v/>
      </c>
      <c r="H251" s="20" t="str">
        <f>IF(Protokoll!H251="","",Protokoll!H251)</f>
        <v/>
      </c>
      <c r="I251" s="20" t="str">
        <f>IF(Protokoll!I251="","",Protokoll!I251)</f>
        <v/>
      </c>
      <c r="J251" s="83" t="str">
        <f>IF(Protokoll!J251="","",Protokoll!J251)</f>
        <v/>
      </c>
      <c r="K251" s="20" t="str">
        <f>IF(Protokoll!K251="","",Protokoll!K251)</f>
        <v/>
      </c>
      <c r="L251" s="20" t="str">
        <f>IF(Protokoll!L251="","",Protokoll!L251)</f>
        <v/>
      </c>
      <c r="M251" s="84" t="str">
        <f>IF(Protokoll!M251="","",Protokoll!M251)</f>
        <v/>
      </c>
      <c r="N251" s="20" t="str">
        <f ca="1">IF(Protokoll!N251="","",VLOOKUP(Protokoll!N251,(INDIRECT(CONCATENATE($B251,"!Q2:S22"))),3,1))</f>
        <v/>
      </c>
      <c r="O251" s="20" t="str">
        <f ca="1">IF(Protokoll!O251="","",VLOOKUP(Protokoll!O251,(INDIRECT(CONCATENATE($B251,"!G2:O22"))),9,1))</f>
        <v/>
      </c>
      <c r="P251" s="20" t="str">
        <f ca="1">IF(Protokoll!P251="","",VLOOKUP(Protokoll!P251,(INDIRECT(CONCATENATE($B251,"!H2:O22"))),8,1))</f>
        <v/>
      </c>
      <c r="Q251" s="20" t="str">
        <f ca="1">IF(Protokoll!Q251="","",VLOOKUP(Protokoll!Q251,(INDIRECT(CONCATENATE($B251,"!I2:O22"))),7,1))</f>
        <v/>
      </c>
      <c r="R251" s="20" t="str">
        <f ca="1">IF(Protokoll!R251="","",VLOOKUP(Protokoll!R251,(INDIRECT(CONCATENATE($B251,"!J2:O22"))),6,1))</f>
        <v/>
      </c>
      <c r="S251" s="20" t="str">
        <f ca="1">IF(Protokoll!S251="","",VLOOKUP(Protokoll!S251,(INDIRECT(CONCATENATE($B251,"!K2:O22"))),5,1))</f>
        <v/>
      </c>
      <c r="T251" s="20" t="str">
        <f ca="1">IF(Protokoll!T251="","",VLOOKUP(Protokoll!T251,(INDIRECT(CONCATENATE($B251,"!R2:S22"))),2,1))</f>
        <v/>
      </c>
      <c r="U251" s="20" t="str">
        <f ca="1">IF(Protokoll!U251="","",VLOOKUP(Protokoll!U251,(INDIRECT(CONCATENATE($B251,"!M2:O22"))),3,1))</f>
        <v/>
      </c>
      <c r="V251" s="20" t="str">
        <f ca="1">IF(Protokoll!V251="","",VLOOKUP(Protokoll!V251,(INDIRECT(CONCATENATE($B251,"!N2:O22"))),2,1))</f>
        <v/>
      </c>
      <c r="W251" s="83" t="str">
        <f>IF(Protokoll!W251="","",Protokoll!W251)</f>
        <v/>
      </c>
      <c r="X251" s="85" t="str">
        <f t="shared" ca="1" si="93"/>
        <v/>
      </c>
      <c r="AB251" t="str">
        <f t="shared" ca="1" si="94"/>
        <v/>
      </c>
      <c r="AC251" t="str">
        <f t="shared" ca="1" si="95"/>
        <v/>
      </c>
      <c r="AD251" t="str">
        <f t="shared" ca="1" si="96"/>
        <v/>
      </c>
      <c r="AE251" t="str">
        <f t="shared" ca="1" si="97"/>
        <v/>
      </c>
      <c r="AF251" t="str">
        <f t="shared" ca="1" si="98"/>
        <v/>
      </c>
      <c r="AG251" t="str">
        <f t="shared" ca="1" si="99"/>
        <v/>
      </c>
      <c r="AH251" t="str">
        <f t="shared" ca="1" si="100"/>
        <v/>
      </c>
      <c r="AI251" t="str">
        <f t="shared" ca="1" si="101"/>
        <v/>
      </c>
      <c r="AJ251" t="str">
        <f t="shared" ca="1" si="102"/>
        <v/>
      </c>
      <c r="AL251" t="str">
        <f t="shared" ca="1" si="103"/>
        <v/>
      </c>
      <c r="AM251" t="str">
        <f t="shared" ca="1" si="104"/>
        <v/>
      </c>
      <c r="AN251" t="str">
        <f t="shared" ca="1" si="105"/>
        <v/>
      </c>
      <c r="AO251" t="str">
        <f t="shared" ca="1" si="106"/>
        <v/>
      </c>
      <c r="AP251" t="str">
        <f t="shared" ca="1" si="107"/>
        <v/>
      </c>
      <c r="AQ251" t="str">
        <f t="shared" ca="1" si="108"/>
        <v/>
      </c>
      <c r="AR251" t="str">
        <f t="shared" ca="1" si="109"/>
        <v/>
      </c>
      <c r="AS251" t="str">
        <f t="shared" ca="1" si="110"/>
        <v/>
      </c>
      <c r="AT251" t="str">
        <f t="shared" ca="1" si="111"/>
        <v/>
      </c>
    </row>
    <row r="252" spans="1:46" x14ac:dyDescent="0.3">
      <c r="A252" s="15">
        <v>250</v>
      </c>
      <c r="B252" s="16" t="str">
        <f t="shared" si="112"/>
        <v/>
      </c>
      <c r="C252" s="18" t="str">
        <f>IF(Protokoll!C252="","",Protokoll!C252)</f>
        <v/>
      </c>
      <c r="D252" s="18" t="str">
        <f>IF(Protokoll!D252="","",Protokoll!D252)</f>
        <v/>
      </c>
      <c r="E252" s="18" t="str">
        <f>IF(Protokoll!E252="","",Protokoll!E252)</f>
        <v/>
      </c>
      <c r="F252" s="18" t="str">
        <f>IF(Protokoll!F252="","",Protokoll!F252)</f>
        <v/>
      </c>
      <c r="G252" s="86" t="str">
        <f>IF(Protokoll!G252="","",Protokoll!G252)</f>
        <v/>
      </c>
      <c r="H252" s="18" t="str">
        <f>IF(Protokoll!H252="","",Protokoll!H252)</f>
        <v/>
      </c>
      <c r="I252" s="18" t="str">
        <f>IF(Protokoll!I252="","",Protokoll!I252)</f>
        <v/>
      </c>
      <c r="J252" s="79" t="str">
        <f>IF(Protokoll!J252="","",Protokoll!J252)</f>
        <v/>
      </c>
      <c r="K252" s="18" t="str">
        <f>IF(Protokoll!K252="","",Protokoll!K252)</f>
        <v/>
      </c>
      <c r="L252" s="18" t="str">
        <f>IF(Protokoll!L252="","",Protokoll!L252)</f>
        <v/>
      </c>
      <c r="M252" s="80" t="str">
        <f>IF(Protokoll!M252="","",Protokoll!M252)</f>
        <v/>
      </c>
      <c r="N252" s="18" t="str">
        <f ca="1">IF(Protokoll!N252="","",VLOOKUP(Protokoll!N252,(INDIRECT(CONCATENATE($B252,"!Q2:S22"))),3,1))</f>
        <v/>
      </c>
      <c r="O252" s="18" t="str">
        <f ca="1">IF(Protokoll!O252="","",VLOOKUP(Protokoll!O252,(INDIRECT(CONCATENATE($B252,"!G2:O22"))),9,1))</f>
        <v/>
      </c>
      <c r="P252" s="18" t="str">
        <f ca="1">IF(Protokoll!P252="","",VLOOKUP(Protokoll!P252,(INDIRECT(CONCATENATE($B252,"!H2:O22"))),8,1))</f>
        <v/>
      </c>
      <c r="Q252" s="18" t="str">
        <f ca="1">IF(Protokoll!Q252="","",VLOOKUP(Protokoll!Q252,(INDIRECT(CONCATENATE($B252,"!I2:O22"))),7,1))</f>
        <v/>
      </c>
      <c r="R252" s="18" t="str">
        <f ca="1">IF(Protokoll!R252="","",VLOOKUP(Protokoll!R252,(INDIRECT(CONCATENATE($B252,"!J2:O22"))),6,1))</f>
        <v/>
      </c>
      <c r="S252" s="18" t="str">
        <f ca="1">IF(Protokoll!S252="","",VLOOKUP(Protokoll!S252,(INDIRECT(CONCATENATE($B252,"!K2:O22"))),5,1))</f>
        <v/>
      </c>
      <c r="T252" s="18" t="str">
        <f ca="1">IF(Protokoll!T252="","",VLOOKUP(Protokoll!T252,(INDIRECT(CONCATENATE($B252,"!R2:S22"))),2,1))</f>
        <v/>
      </c>
      <c r="U252" s="18" t="str">
        <f ca="1">IF(Protokoll!U252="","",VLOOKUP(Protokoll!U252,(INDIRECT(CONCATENATE($B252,"!M2:O22"))),3,1))</f>
        <v/>
      </c>
      <c r="V252" s="18" t="str">
        <f ca="1">IF(Protokoll!V252="","",VLOOKUP(Protokoll!V252,(INDIRECT(CONCATENATE($B252,"!N2:O22"))),2,1))</f>
        <v/>
      </c>
      <c r="W252" s="79" t="str">
        <f>IF(Protokoll!W252="","",Protokoll!W252)</f>
        <v/>
      </c>
      <c r="X252" s="81" t="str">
        <f t="shared" ca="1" si="93"/>
        <v/>
      </c>
      <c r="AB252" t="str">
        <f t="shared" ca="1" si="94"/>
        <v/>
      </c>
      <c r="AC252" t="str">
        <f t="shared" ca="1" si="95"/>
        <v/>
      </c>
      <c r="AD252" t="str">
        <f t="shared" ca="1" si="96"/>
        <v/>
      </c>
      <c r="AE252" t="str">
        <f t="shared" ca="1" si="97"/>
        <v/>
      </c>
      <c r="AF252" t="str">
        <f t="shared" ca="1" si="98"/>
        <v/>
      </c>
      <c r="AG252" t="str">
        <f t="shared" ca="1" si="99"/>
        <v/>
      </c>
      <c r="AH252" t="str">
        <f t="shared" ca="1" si="100"/>
        <v/>
      </c>
      <c r="AI252" t="str">
        <f t="shared" ca="1" si="101"/>
        <v/>
      </c>
      <c r="AJ252" t="str">
        <f t="shared" ca="1" si="102"/>
        <v/>
      </c>
      <c r="AL252" t="str">
        <f t="shared" ca="1" si="103"/>
        <v/>
      </c>
      <c r="AM252" t="str">
        <f t="shared" ca="1" si="104"/>
        <v/>
      </c>
      <c r="AN252" t="str">
        <f t="shared" ca="1" si="105"/>
        <v/>
      </c>
      <c r="AO252" t="str">
        <f t="shared" ca="1" si="106"/>
        <v/>
      </c>
      <c r="AP252" t="str">
        <f t="shared" ca="1" si="107"/>
        <v/>
      </c>
      <c r="AQ252" t="str">
        <f t="shared" ca="1" si="108"/>
        <v/>
      </c>
      <c r="AR252" t="str">
        <f t="shared" ca="1" si="109"/>
        <v/>
      </c>
      <c r="AS252" t="str">
        <f t="shared" ca="1" si="110"/>
        <v/>
      </c>
      <c r="AT252" t="str">
        <f t="shared" ca="1" si="111"/>
        <v/>
      </c>
    </row>
    <row r="253" spans="1:46" x14ac:dyDescent="0.3">
      <c r="A253" s="2">
        <v>251</v>
      </c>
      <c r="B253" s="19" t="str">
        <f t="shared" si="112"/>
        <v/>
      </c>
      <c r="C253" s="20" t="str">
        <f>IF(Protokoll!C253="","",Protokoll!C253)</f>
        <v/>
      </c>
      <c r="D253" s="20" t="str">
        <f>IF(Protokoll!D253="","",Protokoll!D253)</f>
        <v/>
      </c>
      <c r="E253" s="20" t="str">
        <f>IF(Protokoll!E253="","",Protokoll!E253)</f>
        <v/>
      </c>
      <c r="F253" s="20" t="str">
        <f>IF(Protokoll!F253="","",Protokoll!F253)</f>
        <v/>
      </c>
      <c r="G253" s="82" t="str">
        <f>IF(Protokoll!G253="","",Protokoll!G253)</f>
        <v/>
      </c>
      <c r="H253" s="20" t="str">
        <f>IF(Protokoll!H253="","",Protokoll!H253)</f>
        <v/>
      </c>
      <c r="I253" s="20" t="str">
        <f>IF(Protokoll!I253="","",Protokoll!I253)</f>
        <v/>
      </c>
      <c r="J253" s="83" t="str">
        <f>IF(Protokoll!J253="","",Protokoll!J253)</f>
        <v/>
      </c>
      <c r="K253" s="20" t="str">
        <f>IF(Protokoll!K253="","",Protokoll!K253)</f>
        <v/>
      </c>
      <c r="L253" s="20" t="str">
        <f>IF(Protokoll!L253="","",Protokoll!L253)</f>
        <v/>
      </c>
      <c r="M253" s="84" t="str">
        <f>IF(Protokoll!M253="","",Protokoll!M253)</f>
        <v/>
      </c>
      <c r="N253" s="20" t="str">
        <f ca="1">IF(Protokoll!N253="","",VLOOKUP(Protokoll!N253,(INDIRECT(CONCATENATE($B253,"!Q2:S22"))),3,1))</f>
        <v/>
      </c>
      <c r="O253" s="20" t="str">
        <f ca="1">IF(Protokoll!O253="","",VLOOKUP(Protokoll!O253,(INDIRECT(CONCATENATE($B253,"!G2:O22"))),9,1))</f>
        <v/>
      </c>
      <c r="P253" s="20" t="str">
        <f ca="1">IF(Protokoll!P253="","",VLOOKUP(Protokoll!P253,(INDIRECT(CONCATENATE($B253,"!H2:O22"))),8,1))</f>
        <v/>
      </c>
      <c r="Q253" s="20" t="str">
        <f ca="1">IF(Protokoll!Q253="","",VLOOKUP(Protokoll!Q253,(INDIRECT(CONCATENATE($B253,"!I2:O22"))),7,1))</f>
        <v/>
      </c>
      <c r="R253" s="20" t="str">
        <f ca="1">IF(Protokoll!R253="","",VLOOKUP(Protokoll!R253,(INDIRECT(CONCATENATE($B253,"!J2:O22"))),6,1))</f>
        <v/>
      </c>
      <c r="S253" s="20" t="str">
        <f ca="1">IF(Protokoll!S253="","",VLOOKUP(Protokoll!S253,(INDIRECT(CONCATENATE($B253,"!K2:O22"))),5,1))</f>
        <v/>
      </c>
      <c r="T253" s="20" t="str">
        <f ca="1">IF(Protokoll!T253="","",VLOOKUP(Protokoll!T253,(INDIRECT(CONCATENATE($B253,"!R2:S22"))),2,1))</f>
        <v/>
      </c>
      <c r="U253" s="20" t="str">
        <f ca="1">IF(Protokoll!U253="","",VLOOKUP(Protokoll!U253,(INDIRECT(CONCATENATE($B253,"!M2:O22"))),3,1))</f>
        <v/>
      </c>
      <c r="V253" s="20" t="str">
        <f ca="1">IF(Protokoll!V253="","",VLOOKUP(Protokoll!V253,(INDIRECT(CONCATENATE($B253,"!N2:O22"))),2,1))</f>
        <v/>
      </c>
      <c r="W253" s="83" t="str">
        <f>IF(Protokoll!W253="","",Protokoll!W253)</f>
        <v/>
      </c>
      <c r="X253" s="85" t="str">
        <f t="shared" ca="1" si="93"/>
        <v/>
      </c>
      <c r="AB253" t="str">
        <f t="shared" ca="1" si="94"/>
        <v/>
      </c>
      <c r="AC253" t="str">
        <f t="shared" ca="1" si="95"/>
        <v/>
      </c>
      <c r="AD253" t="str">
        <f t="shared" ca="1" si="96"/>
        <v/>
      </c>
      <c r="AE253" t="str">
        <f t="shared" ca="1" si="97"/>
        <v/>
      </c>
      <c r="AF253" t="str">
        <f t="shared" ca="1" si="98"/>
        <v/>
      </c>
      <c r="AG253" t="str">
        <f t="shared" ca="1" si="99"/>
        <v/>
      </c>
      <c r="AH253" t="str">
        <f t="shared" ca="1" si="100"/>
        <v/>
      </c>
      <c r="AI253" t="str">
        <f t="shared" ca="1" si="101"/>
        <v/>
      </c>
      <c r="AJ253" t="str">
        <f t="shared" ca="1" si="102"/>
        <v/>
      </c>
      <c r="AL253" t="str">
        <f t="shared" ca="1" si="103"/>
        <v/>
      </c>
      <c r="AM253" t="str">
        <f t="shared" ca="1" si="104"/>
        <v/>
      </c>
      <c r="AN253" t="str">
        <f t="shared" ca="1" si="105"/>
        <v/>
      </c>
      <c r="AO253" t="str">
        <f t="shared" ca="1" si="106"/>
        <v/>
      </c>
      <c r="AP253" t="str">
        <f t="shared" ca="1" si="107"/>
        <v/>
      </c>
      <c r="AQ253" t="str">
        <f t="shared" ca="1" si="108"/>
        <v/>
      </c>
      <c r="AR253" t="str">
        <f t="shared" ca="1" si="109"/>
        <v/>
      </c>
      <c r="AS253" t="str">
        <f t="shared" ca="1" si="110"/>
        <v/>
      </c>
      <c r="AT253" t="str">
        <f t="shared" ca="1" si="111"/>
        <v/>
      </c>
    </row>
    <row r="254" spans="1:46" x14ac:dyDescent="0.3">
      <c r="A254" s="15">
        <v>252</v>
      </c>
      <c r="B254" s="16" t="str">
        <f t="shared" si="112"/>
        <v/>
      </c>
      <c r="C254" s="18" t="str">
        <f>IF(Protokoll!C254="","",Protokoll!C254)</f>
        <v/>
      </c>
      <c r="D254" s="18" t="str">
        <f>IF(Protokoll!D254="","",Protokoll!D254)</f>
        <v/>
      </c>
      <c r="E254" s="18" t="str">
        <f>IF(Protokoll!E254="","",Protokoll!E254)</f>
        <v/>
      </c>
      <c r="F254" s="18" t="str">
        <f>IF(Protokoll!F254="","",Protokoll!F254)</f>
        <v/>
      </c>
      <c r="G254" s="86" t="str">
        <f>IF(Protokoll!G254="","",Protokoll!G254)</f>
        <v/>
      </c>
      <c r="H254" s="18" t="str">
        <f>IF(Protokoll!H254="","",Protokoll!H254)</f>
        <v/>
      </c>
      <c r="I254" s="18" t="str">
        <f>IF(Protokoll!I254="","",Protokoll!I254)</f>
        <v/>
      </c>
      <c r="J254" s="79" t="str">
        <f>IF(Protokoll!J254="","",Protokoll!J254)</f>
        <v/>
      </c>
      <c r="K254" s="18" t="str">
        <f>IF(Protokoll!K254="","",Protokoll!K254)</f>
        <v/>
      </c>
      <c r="L254" s="18" t="str">
        <f>IF(Protokoll!L254="","",Protokoll!L254)</f>
        <v/>
      </c>
      <c r="M254" s="80" t="str">
        <f>IF(Protokoll!M254="","",Protokoll!M254)</f>
        <v/>
      </c>
      <c r="N254" s="18" t="str">
        <f ca="1">IF(Protokoll!N254="","",VLOOKUP(Protokoll!N254,(INDIRECT(CONCATENATE($B254,"!Q2:S22"))),3,1))</f>
        <v/>
      </c>
      <c r="O254" s="18" t="str">
        <f ca="1">IF(Protokoll!O254="","",VLOOKUP(Protokoll!O254,(INDIRECT(CONCATENATE($B254,"!G2:O22"))),9,1))</f>
        <v/>
      </c>
      <c r="P254" s="18" t="str">
        <f ca="1">IF(Protokoll!P254="","",VLOOKUP(Protokoll!P254,(INDIRECT(CONCATENATE($B254,"!H2:O22"))),8,1))</f>
        <v/>
      </c>
      <c r="Q254" s="18" t="str">
        <f ca="1">IF(Protokoll!Q254="","",VLOOKUP(Protokoll!Q254,(INDIRECT(CONCATENATE($B254,"!I2:O22"))),7,1))</f>
        <v/>
      </c>
      <c r="R254" s="18" t="str">
        <f ca="1">IF(Protokoll!R254="","",VLOOKUP(Protokoll!R254,(INDIRECT(CONCATENATE($B254,"!J2:O22"))),6,1))</f>
        <v/>
      </c>
      <c r="S254" s="18" t="str">
        <f ca="1">IF(Protokoll!S254="","",VLOOKUP(Protokoll!S254,(INDIRECT(CONCATENATE($B254,"!K2:O22"))),5,1))</f>
        <v/>
      </c>
      <c r="T254" s="18" t="str">
        <f ca="1">IF(Protokoll!T254="","",VLOOKUP(Protokoll!T254,(INDIRECT(CONCATENATE($B254,"!R2:S22"))),2,1))</f>
        <v/>
      </c>
      <c r="U254" s="18" t="str">
        <f ca="1">IF(Protokoll!U254="","",VLOOKUP(Protokoll!U254,(INDIRECT(CONCATENATE($B254,"!M2:O22"))),3,1))</f>
        <v/>
      </c>
      <c r="V254" s="18" t="str">
        <f ca="1">IF(Protokoll!V254="","",VLOOKUP(Protokoll!V254,(INDIRECT(CONCATENATE($B254,"!N2:O22"))),2,1))</f>
        <v/>
      </c>
      <c r="W254" s="79" t="str">
        <f>IF(Protokoll!W254="","",Protokoll!W254)</f>
        <v/>
      </c>
      <c r="X254" s="81" t="str">
        <f t="shared" ca="1" si="93"/>
        <v/>
      </c>
      <c r="AB254" t="str">
        <f t="shared" ca="1" si="94"/>
        <v/>
      </c>
      <c r="AC254" t="str">
        <f t="shared" ca="1" si="95"/>
        <v/>
      </c>
      <c r="AD254" t="str">
        <f t="shared" ca="1" si="96"/>
        <v/>
      </c>
      <c r="AE254" t="str">
        <f t="shared" ca="1" si="97"/>
        <v/>
      </c>
      <c r="AF254" t="str">
        <f t="shared" ca="1" si="98"/>
        <v/>
      </c>
      <c r="AG254" t="str">
        <f t="shared" ca="1" si="99"/>
        <v/>
      </c>
      <c r="AH254" t="str">
        <f t="shared" ca="1" si="100"/>
        <v/>
      </c>
      <c r="AI254" t="str">
        <f t="shared" ca="1" si="101"/>
        <v/>
      </c>
      <c r="AJ254" t="str">
        <f t="shared" ca="1" si="102"/>
        <v/>
      </c>
      <c r="AL254" t="str">
        <f t="shared" ca="1" si="103"/>
        <v/>
      </c>
      <c r="AM254" t="str">
        <f t="shared" ca="1" si="104"/>
        <v/>
      </c>
      <c r="AN254" t="str">
        <f t="shared" ca="1" si="105"/>
        <v/>
      </c>
      <c r="AO254" t="str">
        <f t="shared" ca="1" si="106"/>
        <v/>
      </c>
      <c r="AP254" t="str">
        <f t="shared" ca="1" si="107"/>
        <v/>
      </c>
      <c r="AQ254" t="str">
        <f t="shared" ca="1" si="108"/>
        <v/>
      </c>
      <c r="AR254" t="str">
        <f t="shared" ca="1" si="109"/>
        <v/>
      </c>
      <c r="AS254" t="str">
        <f t="shared" ca="1" si="110"/>
        <v/>
      </c>
      <c r="AT254" t="str">
        <f t="shared" ca="1" si="111"/>
        <v/>
      </c>
    </row>
    <row r="255" spans="1:46" x14ac:dyDescent="0.3">
      <c r="A255" s="2">
        <v>253</v>
      </c>
      <c r="B255" s="19" t="str">
        <f t="shared" si="112"/>
        <v/>
      </c>
      <c r="C255" s="20" t="str">
        <f>IF(Protokoll!C255="","",Protokoll!C255)</f>
        <v/>
      </c>
      <c r="D255" s="20" t="str">
        <f>IF(Protokoll!D255="","",Protokoll!D255)</f>
        <v/>
      </c>
      <c r="E255" s="20" t="str">
        <f>IF(Protokoll!E255="","",Protokoll!E255)</f>
        <v/>
      </c>
      <c r="F255" s="20" t="str">
        <f>IF(Protokoll!F255="","",Protokoll!F255)</f>
        <v/>
      </c>
      <c r="G255" s="82" t="str">
        <f>IF(Protokoll!G255="","",Protokoll!G255)</f>
        <v/>
      </c>
      <c r="H255" s="20" t="str">
        <f>IF(Protokoll!H255="","",Protokoll!H255)</f>
        <v/>
      </c>
      <c r="I255" s="20" t="str">
        <f>IF(Protokoll!I255="","",Protokoll!I255)</f>
        <v/>
      </c>
      <c r="J255" s="83" t="str">
        <f>IF(Protokoll!J255="","",Protokoll!J255)</f>
        <v/>
      </c>
      <c r="K255" s="20" t="str">
        <f>IF(Protokoll!K255="","",Protokoll!K255)</f>
        <v/>
      </c>
      <c r="L255" s="20" t="str">
        <f>IF(Protokoll!L255="","",Protokoll!L255)</f>
        <v/>
      </c>
      <c r="M255" s="84" t="str">
        <f>IF(Protokoll!M255="","",Protokoll!M255)</f>
        <v/>
      </c>
      <c r="N255" s="20" t="str">
        <f ca="1">IF(Protokoll!N255="","",VLOOKUP(Protokoll!N255,(INDIRECT(CONCATENATE($B255,"!Q2:S22"))),3,1))</f>
        <v/>
      </c>
      <c r="O255" s="20" t="str">
        <f ca="1">IF(Protokoll!O255="","",VLOOKUP(Protokoll!O255,(INDIRECT(CONCATENATE($B255,"!G2:O22"))),9,1))</f>
        <v/>
      </c>
      <c r="P255" s="20" t="str">
        <f ca="1">IF(Protokoll!P255="","",VLOOKUP(Protokoll!P255,(INDIRECT(CONCATENATE($B255,"!H2:O22"))),8,1))</f>
        <v/>
      </c>
      <c r="Q255" s="20" t="str">
        <f ca="1">IF(Protokoll!Q255="","",VLOOKUP(Protokoll!Q255,(INDIRECT(CONCATENATE($B255,"!I2:O22"))),7,1))</f>
        <v/>
      </c>
      <c r="R255" s="20" t="str">
        <f ca="1">IF(Protokoll!R255="","",VLOOKUP(Protokoll!R255,(INDIRECT(CONCATENATE($B255,"!J2:O22"))),6,1))</f>
        <v/>
      </c>
      <c r="S255" s="20" t="str">
        <f ca="1">IF(Protokoll!S255="","",VLOOKUP(Protokoll!S255,(INDIRECT(CONCATENATE($B255,"!K2:O22"))),5,1))</f>
        <v/>
      </c>
      <c r="T255" s="20" t="str">
        <f ca="1">IF(Protokoll!T255="","",VLOOKUP(Protokoll!T255,(INDIRECT(CONCATENATE($B255,"!R2:S22"))),2,1))</f>
        <v/>
      </c>
      <c r="U255" s="20" t="str">
        <f ca="1">IF(Protokoll!U255="","",VLOOKUP(Protokoll!U255,(INDIRECT(CONCATENATE($B255,"!M2:O22"))),3,1))</f>
        <v/>
      </c>
      <c r="V255" s="20" t="str">
        <f ca="1">IF(Protokoll!V255="","",VLOOKUP(Protokoll!V255,(INDIRECT(CONCATENATE($B255,"!N2:O22"))),2,1))</f>
        <v/>
      </c>
      <c r="W255" s="83" t="str">
        <f>IF(Protokoll!W255="","",Protokoll!W255)</f>
        <v/>
      </c>
      <c r="X255" s="85" t="str">
        <f t="shared" ca="1" si="93"/>
        <v/>
      </c>
      <c r="AB255" t="str">
        <f t="shared" ca="1" si="94"/>
        <v/>
      </c>
      <c r="AC255" t="str">
        <f t="shared" ca="1" si="95"/>
        <v/>
      </c>
      <c r="AD255" t="str">
        <f t="shared" ca="1" si="96"/>
        <v/>
      </c>
      <c r="AE255" t="str">
        <f t="shared" ca="1" si="97"/>
        <v/>
      </c>
      <c r="AF255" t="str">
        <f t="shared" ca="1" si="98"/>
        <v/>
      </c>
      <c r="AG255" t="str">
        <f t="shared" ca="1" si="99"/>
        <v/>
      </c>
      <c r="AH255" t="str">
        <f t="shared" ca="1" si="100"/>
        <v/>
      </c>
      <c r="AI255" t="str">
        <f t="shared" ca="1" si="101"/>
        <v/>
      </c>
      <c r="AJ255" t="str">
        <f t="shared" ca="1" si="102"/>
        <v/>
      </c>
      <c r="AL255" t="str">
        <f t="shared" ca="1" si="103"/>
        <v/>
      </c>
      <c r="AM255" t="str">
        <f t="shared" ca="1" si="104"/>
        <v/>
      </c>
      <c r="AN255" t="str">
        <f t="shared" ca="1" si="105"/>
        <v/>
      </c>
      <c r="AO255" t="str">
        <f t="shared" ca="1" si="106"/>
        <v/>
      </c>
      <c r="AP255" t="str">
        <f t="shared" ca="1" si="107"/>
        <v/>
      </c>
      <c r="AQ255" t="str">
        <f t="shared" ca="1" si="108"/>
        <v/>
      </c>
      <c r="AR255" t="str">
        <f t="shared" ca="1" si="109"/>
        <v/>
      </c>
      <c r="AS255" t="str">
        <f t="shared" ca="1" si="110"/>
        <v/>
      </c>
      <c r="AT255" t="str">
        <f t="shared" ca="1" si="111"/>
        <v/>
      </c>
    </row>
    <row r="256" spans="1:46" x14ac:dyDescent="0.3">
      <c r="A256" s="15">
        <v>254</v>
      </c>
      <c r="B256" s="16" t="str">
        <f t="shared" si="112"/>
        <v/>
      </c>
      <c r="C256" s="18" t="str">
        <f>IF(Protokoll!C256="","",Protokoll!C256)</f>
        <v/>
      </c>
      <c r="D256" s="18" t="str">
        <f>IF(Protokoll!D256="","",Protokoll!D256)</f>
        <v/>
      </c>
      <c r="E256" s="18" t="str">
        <f>IF(Protokoll!E256="","",Protokoll!E256)</f>
        <v/>
      </c>
      <c r="F256" s="18" t="str">
        <f>IF(Protokoll!F256="","",Protokoll!F256)</f>
        <v/>
      </c>
      <c r="G256" s="86" t="str">
        <f>IF(Protokoll!G256="","",Protokoll!G256)</f>
        <v/>
      </c>
      <c r="H256" s="18" t="str">
        <f>IF(Protokoll!H256="","",Protokoll!H256)</f>
        <v/>
      </c>
      <c r="I256" s="18" t="str">
        <f>IF(Protokoll!I256="","",Protokoll!I256)</f>
        <v/>
      </c>
      <c r="J256" s="79" t="str">
        <f>IF(Protokoll!J256="","",Protokoll!J256)</f>
        <v/>
      </c>
      <c r="K256" s="18" t="str">
        <f>IF(Protokoll!K256="","",Protokoll!K256)</f>
        <v/>
      </c>
      <c r="L256" s="18" t="str">
        <f>IF(Protokoll!L256="","",Protokoll!L256)</f>
        <v/>
      </c>
      <c r="M256" s="80" t="str">
        <f>IF(Protokoll!M256="","",Protokoll!M256)</f>
        <v/>
      </c>
      <c r="N256" s="18" t="str">
        <f ca="1">IF(Protokoll!N256="","",VLOOKUP(Protokoll!N256,(INDIRECT(CONCATENATE($B256,"!Q2:S22"))),3,1))</f>
        <v/>
      </c>
      <c r="O256" s="18" t="str">
        <f ca="1">IF(Protokoll!O256="","",VLOOKUP(Protokoll!O256,(INDIRECT(CONCATENATE($B256,"!G2:O22"))),9,1))</f>
        <v/>
      </c>
      <c r="P256" s="18" t="str">
        <f ca="1">IF(Protokoll!P256="","",VLOOKUP(Protokoll!P256,(INDIRECT(CONCATENATE($B256,"!H2:O22"))),8,1))</f>
        <v/>
      </c>
      <c r="Q256" s="18" t="str">
        <f ca="1">IF(Protokoll!Q256="","",VLOOKUP(Protokoll!Q256,(INDIRECT(CONCATENATE($B256,"!I2:O22"))),7,1))</f>
        <v/>
      </c>
      <c r="R256" s="18" t="str">
        <f ca="1">IF(Protokoll!R256="","",VLOOKUP(Protokoll!R256,(INDIRECT(CONCATENATE($B256,"!J2:O22"))),6,1))</f>
        <v/>
      </c>
      <c r="S256" s="18" t="str">
        <f ca="1">IF(Protokoll!S256="","",VLOOKUP(Protokoll!S256,(INDIRECT(CONCATENATE($B256,"!K2:O22"))),5,1))</f>
        <v/>
      </c>
      <c r="T256" s="18" t="str">
        <f ca="1">IF(Protokoll!T256="","",VLOOKUP(Protokoll!T256,(INDIRECT(CONCATENATE($B256,"!R2:S22"))),2,1))</f>
        <v/>
      </c>
      <c r="U256" s="18" t="str">
        <f ca="1">IF(Protokoll!U256="","",VLOOKUP(Protokoll!U256,(INDIRECT(CONCATENATE($B256,"!M2:O22"))),3,1))</f>
        <v/>
      </c>
      <c r="V256" s="18" t="str">
        <f ca="1">IF(Protokoll!V256="","",VLOOKUP(Protokoll!V256,(INDIRECT(CONCATENATE($B256,"!N2:O22"))),2,1))</f>
        <v/>
      </c>
      <c r="W256" s="79" t="str">
        <f>IF(Protokoll!W256="","",Protokoll!W256)</f>
        <v/>
      </c>
      <c r="X256" s="81" t="str">
        <f t="shared" ca="1" si="93"/>
        <v/>
      </c>
      <c r="AB256" t="str">
        <f t="shared" ca="1" si="94"/>
        <v/>
      </c>
      <c r="AC256" t="str">
        <f t="shared" ca="1" si="95"/>
        <v/>
      </c>
      <c r="AD256" t="str">
        <f t="shared" ca="1" si="96"/>
        <v/>
      </c>
      <c r="AE256" t="str">
        <f t="shared" ca="1" si="97"/>
        <v/>
      </c>
      <c r="AF256" t="str">
        <f t="shared" ca="1" si="98"/>
        <v/>
      </c>
      <c r="AG256" t="str">
        <f t="shared" ca="1" si="99"/>
        <v/>
      </c>
      <c r="AH256" t="str">
        <f t="shared" ca="1" si="100"/>
        <v/>
      </c>
      <c r="AI256" t="str">
        <f t="shared" ca="1" si="101"/>
        <v/>
      </c>
      <c r="AJ256" t="str">
        <f t="shared" ca="1" si="102"/>
        <v/>
      </c>
      <c r="AL256" t="str">
        <f t="shared" ca="1" si="103"/>
        <v/>
      </c>
      <c r="AM256" t="str">
        <f t="shared" ca="1" si="104"/>
        <v/>
      </c>
      <c r="AN256" t="str">
        <f t="shared" ca="1" si="105"/>
        <v/>
      </c>
      <c r="AO256" t="str">
        <f t="shared" ca="1" si="106"/>
        <v/>
      </c>
      <c r="AP256" t="str">
        <f t="shared" ca="1" si="107"/>
        <v/>
      </c>
      <c r="AQ256" t="str">
        <f t="shared" ca="1" si="108"/>
        <v/>
      </c>
      <c r="AR256" t="str">
        <f t="shared" ca="1" si="109"/>
        <v/>
      </c>
      <c r="AS256" t="str">
        <f t="shared" ca="1" si="110"/>
        <v/>
      </c>
      <c r="AT256" t="str">
        <f t="shared" ca="1" si="111"/>
        <v/>
      </c>
    </row>
    <row r="257" spans="1:46" x14ac:dyDescent="0.3">
      <c r="A257" s="2">
        <v>255</v>
      </c>
      <c r="B257" s="19" t="str">
        <f t="shared" si="112"/>
        <v/>
      </c>
      <c r="C257" s="20" t="str">
        <f>IF(Protokoll!C257="","",Protokoll!C257)</f>
        <v/>
      </c>
      <c r="D257" s="20" t="str">
        <f>IF(Protokoll!D257="","",Protokoll!D257)</f>
        <v/>
      </c>
      <c r="E257" s="20" t="str">
        <f>IF(Protokoll!E257="","",Protokoll!E257)</f>
        <v/>
      </c>
      <c r="F257" s="20" t="str">
        <f>IF(Protokoll!F257="","",Protokoll!F257)</f>
        <v/>
      </c>
      <c r="G257" s="82" t="str">
        <f>IF(Protokoll!G257="","",Protokoll!G257)</f>
        <v/>
      </c>
      <c r="H257" s="20" t="str">
        <f>IF(Protokoll!H257="","",Protokoll!H257)</f>
        <v/>
      </c>
      <c r="I257" s="20" t="str">
        <f>IF(Protokoll!I257="","",Protokoll!I257)</f>
        <v/>
      </c>
      <c r="J257" s="83" t="str">
        <f>IF(Protokoll!J257="","",Protokoll!J257)</f>
        <v/>
      </c>
      <c r="K257" s="20" t="str">
        <f>IF(Protokoll!K257="","",Protokoll!K257)</f>
        <v/>
      </c>
      <c r="L257" s="20" t="str">
        <f>IF(Protokoll!L257="","",Protokoll!L257)</f>
        <v/>
      </c>
      <c r="M257" s="84" t="str">
        <f>IF(Protokoll!M257="","",Protokoll!M257)</f>
        <v/>
      </c>
      <c r="N257" s="20" t="str">
        <f ca="1">IF(Protokoll!N257="","",VLOOKUP(Protokoll!N257,(INDIRECT(CONCATENATE($B257,"!Q2:S22"))),3,1))</f>
        <v/>
      </c>
      <c r="O257" s="20" t="str">
        <f ca="1">IF(Protokoll!O257="","",VLOOKUP(Protokoll!O257,(INDIRECT(CONCATENATE($B257,"!G2:O22"))),9,1))</f>
        <v/>
      </c>
      <c r="P257" s="20" t="str">
        <f ca="1">IF(Protokoll!P257="","",VLOOKUP(Protokoll!P257,(INDIRECT(CONCATENATE($B257,"!H2:O22"))),8,1))</f>
        <v/>
      </c>
      <c r="Q257" s="20" t="str">
        <f ca="1">IF(Protokoll!Q257="","",VLOOKUP(Protokoll!Q257,(INDIRECT(CONCATENATE($B257,"!I2:O22"))),7,1))</f>
        <v/>
      </c>
      <c r="R257" s="20" t="str">
        <f ca="1">IF(Protokoll!R257="","",VLOOKUP(Protokoll!R257,(INDIRECT(CONCATENATE($B257,"!J2:O22"))),6,1))</f>
        <v/>
      </c>
      <c r="S257" s="20" t="str">
        <f ca="1">IF(Protokoll!S257="","",VLOOKUP(Protokoll!S257,(INDIRECT(CONCATENATE($B257,"!K2:O22"))),5,1))</f>
        <v/>
      </c>
      <c r="T257" s="20" t="str">
        <f ca="1">IF(Protokoll!T257="","",VLOOKUP(Protokoll!T257,(INDIRECT(CONCATENATE($B257,"!R2:S22"))),2,1))</f>
        <v/>
      </c>
      <c r="U257" s="20" t="str">
        <f ca="1">IF(Protokoll!U257="","",VLOOKUP(Protokoll!U257,(INDIRECT(CONCATENATE($B257,"!M2:O22"))),3,1))</f>
        <v/>
      </c>
      <c r="V257" s="20" t="str">
        <f ca="1">IF(Protokoll!V257="","",VLOOKUP(Protokoll!V257,(INDIRECT(CONCATENATE($B257,"!N2:O22"))),2,1))</f>
        <v/>
      </c>
      <c r="W257" s="83" t="str">
        <f>IF(Protokoll!W257="","",Protokoll!W257)</f>
        <v/>
      </c>
      <c r="X257" s="85" t="str">
        <f t="shared" ca="1" si="93"/>
        <v/>
      </c>
      <c r="AB257" t="str">
        <f t="shared" ca="1" si="94"/>
        <v/>
      </c>
      <c r="AC257" t="str">
        <f t="shared" ca="1" si="95"/>
        <v/>
      </c>
      <c r="AD257" t="str">
        <f t="shared" ca="1" si="96"/>
        <v/>
      </c>
      <c r="AE257" t="str">
        <f t="shared" ca="1" si="97"/>
        <v/>
      </c>
      <c r="AF257" t="str">
        <f t="shared" ca="1" si="98"/>
        <v/>
      </c>
      <c r="AG257" t="str">
        <f t="shared" ca="1" si="99"/>
        <v/>
      </c>
      <c r="AH257" t="str">
        <f t="shared" ca="1" si="100"/>
        <v/>
      </c>
      <c r="AI257" t="str">
        <f t="shared" ca="1" si="101"/>
        <v/>
      </c>
      <c r="AJ257" t="str">
        <f t="shared" ca="1" si="102"/>
        <v/>
      </c>
      <c r="AL257" t="str">
        <f t="shared" ca="1" si="103"/>
        <v/>
      </c>
      <c r="AM257" t="str">
        <f t="shared" ca="1" si="104"/>
        <v/>
      </c>
      <c r="AN257" t="str">
        <f t="shared" ca="1" si="105"/>
        <v/>
      </c>
      <c r="AO257" t="str">
        <f t="shared" ca="1" si="106"/>
        <v/>
      </c>
      <c r="AP257" t="str">
        <f t="shared" ca="1" si="107"/>
        <v/>
      </c>
      <c r="AQ257" t="str">
        <f t="shared" ca="1" si="108"/>
        <v/>
      </c>
      <c r="AR257" t="str">
        <f t="shared" ca="1" si="109"/>
        <v/>
      </c>
      <c r="AS257" t="str">
        <f t="shared" ca="1" si="110"/>
        <v/>
      </c>
      <c r="AT257" t="str">
        <f t="shared" ca="1" si="111"/>
        <v/>
      </c>
    </row>
    <row r="258" spans="1:46" x14ac:dyDescent="0.3">
      <c r="A258" s="15">
        <v>256</v>
      </c>
      <c r="B258" s="16" t="str">
        <f t="shared" si="112"/>
        <v/>
      </c>
      <c r="C258" s="18" t="str">
        <f>IF(Protokoll!C258="","",Protokoll!C258)</f>
        <v/>
      </c>
      <c r="D258" s="18" t="str">
        <f>IF(Protokoll!D258="","",Protokoll!D258)</f>
        <v/>
      </c>
      <c r="E258" s="18" t="str">
        <f>IF(Protokoll!E258="","",Protokoll!E258)</f>
        <v/>
      </c>
      <c r="F258" s="18" t="str">
        <f>IF(Protokoll!F258="","",Protokoll!F258)</f>
        <v/>
      </c>
      <c r="G258" s="86" t="str">
        <f>IF(Protokoll!G258="","",Protokoll!G258)</f>
        <v/>
      </c>
      <c r="H258" s="18" t="str">
        <f>IF(Protokoll!H258="","",Protokoll!H258)</f>
        <v/>
      </c>
      <c r="I258" s="18" t="str">
        <f>IF(Protokoll!I258="","",Protokoll!I258)</f>
        <v/>
      </c>
      <c r="J258" s="79" t="str">
        <f>IF(Protokoll!J258="","",Protokoll!J258)</f>
        <v/>
      </c>
      <c r="K258" s="18" t="str">
        <f>IF(Protokoll!K258="","",Protokoll!K258)</f>
        <v/>
      </c>
      <c r="L258" s="18" t="str">
        <f>IF(Protokoll!L258="","",Protokoll!L258)</f>
        <v/>
      </c>
      <c r="M258" s="80" t="str">
        <f>IF(Protokoll!M258="","",Protokoll!M258)</f>
        <v/>
      </c>
      <c r="N258" s="18" t="str">
        <f ca="1">IF(Protokoll!N258="","",VLOOKUP(Protokoll!N258,(INDIRECT(CONCATENATE($B258,"!Q2:S22"))),3,1))</f>
        <v/>
      </c>
      <c r="O258" s="18" t="str">
        <f ca="1">IF(Protokoll!O258="","",VLOOKUP(Protokoll!O258,(INDIRECT(CONCATENATE($B258,"!G2:O22"))),9,1))</f>
        <v/>
      </c>
      <c r="P258" s="18" t="str">
        <f ca="1">IF(Protokoll!P258="","",VLOOKUP(Protokoll!P258,(INDIRECT(CONCATENATE($B258,"!H2:O22"))),8,1))</f>
        <v/>
      </c>
      <c r="Q258" s="18" t="str">
        <f ca="1">IF(Protokoll!Q258="","",VLOOKUP(Protokoll!Q258,(INDIRECT(CONCATENATE($B258,"!I2:O22"))),7,1))</f>
        <v/>
      </c>
      <c r="R258" s="18" t="str">
        <f ca="1">IF(Protokoll!R258="","",VLOOKUP(Protokoll!R258,(INDIRECT(CONCATENATE($B258,"!J2:O22"))),6,1))</f>
        <v/>
      </c>
      <c r="S258" s="18" t="str">
        <f ca="1">IF(Protokoll!S258="","",VLOOKUP(Protokoll!S258,(INDIRECT(CONCATENATE($B258,"!K2:O22"))),5,1))</f>
        <v/>
      </c>
      <c r="T258" s="18" t="str">
        <f ca="1">IF(Protokoll!T258="","",VLOOKUP(Protokoll!T258,(INDIRECT(CONCATENATE($B258,"!R2:S22"))),2,1))</f>
        <v/>
      </c>
      <c r="U258" s="18" t="str">
        <f ca="1">IF(Protokoll!U258="","",VLOOKUP(Protokoll!U258,(INDIRECT(CONCATENATE($B258,"!M2:O22"))),3,1))</f>
        <v/>
      </c>
      <c r="V258" s="18" t="str">
        <f ca="1">IF(Protokoll!V258="","",VLOOKUP(Protokoll!V258,(INDIRECT(CONCATENATE($B258,"!N2:O22"))),2,1))</f>
        <v/>
      </c>
      <c r="W258" s="79" t="str">
        <f>IF(Protokoll!W258="","",Protokoll!W258)</f>
        <v/>
      </c>
      <c r="X258" s="81" t="str">
        <f t="shared" ca="1" si="93"/>
        <v/>
      </c>
      <c r="AB258" t="str">
        <f t="shared" ca="1" si="94"/>
        <v/>
      </c>
      <c r="AC258" t="str">
        <f t="shared" ca="1" si="95"/>
        <v/>
      </c>
      <c r="AD258" t="str">
        <f t="shared" ca="1" si="96"/>
        <v/>
      </c>
      <c r="AE258" t="str">
        <f t="shared" ca="1" si="97"/>
        <v/>
      </c>
      <c r="AF258" t="str">
        <f t="shared" ca="1" si="98"/>
        <v/>
      </c>
      <c r="AG258" t="str">
        <f t="shared" ca="1" si="99"/>
        <v/>
      </c>
      <c r="AH258" t="str">
        <f t="shared" ca="1" si="100"/>
        <v/>
      </c>
      <c r="AI258" t="str">
        <f t="shared" ca="1" si="101"/>
        <v/>
      </c>
      <c r="AJ258" t="str">
        <f t="shared" ca="1" si="102"/>
        <v/>
      </c>
      <c r="AL258" t="str">
        <f t="shared" ca="1" si="103"/>
        <v/>
      </c>
      <c r="AM258" t="str">
        <f t="shared" ca="1" si="104"/>
        <v/>
      </c>
      <c r="AN258" t="str">
        <f t="shared" ca="1" si="105"/>
        <v/>
      </c>
      <c r="AO258" t="str">
        <f t="shared" ca="1" si="106"/>
        <v/>
      </c>
      <c r="AP258" t="str">
        <f t="shared" ca="1" si="107"/>
        <v/>
      </c>
      <c r="AQ258" t="str">
        <f t="shared" ca="1" si="108"/>
        <v/>
      </c>
      <c r="AR258" t="str">
        <f t="shared" ca="1" si="109"/>
        <v/>
      </c>
      <c r="AS258" t="str">
        <f t="shared" ca="1" si="110"/>
        <v/>
      </c>
      <c r="AT258" t="str">
        <f t="shared" ca="1" si="111"/>
        <v/>
      </c>
    </row>
    <row r="259" spans="1:46" x14ac:dyDescent="0.3">
      <c r="A259" s="2">
        <v>257</v>
      </c>
      <c r="B259" s="19" t="str">
        <f t="shared" si="112"/>
        <v/>
      </c>
      <c r="C259" s="20" t="str">
        <f>IF(Protokoll!C259="","",Protokoll!C259)</f>
        <v/>
      </c>
      <c r="D259" s="20" t="str">
        <f>IF(Protokoll!D259="","",Protokoll!D259)</f>
        <v/>
      </c>
      <c r="E259" s="20" t="str">
        <f>IF(Protokoll!E259="","",Protokoll!E259)</f>
        <v/>
      </c>
      <c r="F259" s="20" t="str">
        <f>IF(Protokoll!F259="","",Protokoll!F259)</f>
        <v/>
      </c>
      <c r="G259" s="82" t="str">
        <f>IF(Protokoll!G259="","",Protokoll!G259)</f>
        <v/>
      </c>
      <c r="H259" s="20" t="str">
        <f>IF(Protokoll!H259="","",Protokoll!H259)</f>
        <v/>
      </c>
      <c r="I259" s="20" t="str">
        <f>IF(Protokoll!I259="","",Protokoll!I259)</f>
        <v/>
      </c>
      <c r="J259" s="83" t="str">
        <f>IF(Protokoll!J259="","",Protokoll!J259)</f>
        <v/>
      </c>
      <c r="K259" s="20" t="str">
        <f>IF(Protokoll!K259="","",Protokoll!K259)</f>
        <v/>
      </c>
      <c r="L259" s="20" t="str">
        <f>IF(Protokoll!L259="","",Protokoll!L259)</f>
        <v/>
      </c>
      <c r="M259" s="84" t="str">
        <f>IF(Protokoll!M259="","",Protokoll!M259)</f>
        <v/>
      </c>
      <c r="N259" s="20" t="str">
        <f ca="1">IF(Protokoll!N259="","",VLOOKUP(Protokoll!N259,(INDIRECT(CONCATENATE($B259,"!Q2:S22"))),3,1))</f>
        <v/>
      </c>
      <c r="O259" s="20" t="str">
        <f ca="1">IF(Protokoll!O259="","",VLOOKUP(Protokoll!O259,(INDIRECT(CONCATENATE($B259,"!G2:O22"))),9,1))</f>
        <v/>
      </c>
      <c r="P259" s="20" t="str">
        <f ca="1">IF(Protokoll!P259="","",VLOOKUP(Protokoll!P259,(INDIRECT(CONCATENATE($B259,"!H2:O22"))),8,1))</f>
        <v/>
      </c>
      <c r="Q259" s="20" t="str">
        <f ca="1">IF(Protokoll!Q259="","",VLOOKUP(Protokoll!Q259,(INDIRECT(CONCATENATE($B259,"!I2:O22"))),7,1))</f>
        <v/>
      </c>
      <c r="R259" s="20" t="str">
        <f ca="1">IF(Protokoll!R259="","",VLOOKUP(Protokoll!R259,(INDIRECT(CONCATENATE($B259,"!J2:O22"))),6,1))</f>
        <v/>
      </c>
      <c r="S259" s="20" t="str">
        <f ca="1">IF(Protokoll!S259="","",VLOOKUP(Protokoll!S259,(INDIRECT(CONCATENATE($B259,"!K2:O22"))),5,1))</f>
        <v/>
      </c>
      <c r="T259" s="20" t="str">
        <f ca="1">IF(Protokoll!T259="","",VLOOKUP(Protokoll!T259,(INDIRECT(CONCATENATE($B259,"!R2:S22"))),2,1))</f>
        <v/>
      </c>
      <c r="U259" s="20" t="str">
        <f ca="1">IF(Protokoll!U259="","",VLOOKUP(Protokoll!U259,(INDIRECT(CONCATENATE($B259,"!M2:O22"))),3,1))</f>
        <v/>
      </c>
      <c r="V259" s="20" t="str">
        <f ca="1">IF(Protokoll!V259="","",VLOOKUP(Protokoll!V259,(INDIRECT(CONCATENATE($B259,"!N2:O22"))),2,1))</f>
        <v/>
      </c>
      <c r="W259" s="83" t="str">
        <f>IF(Protokoll!W259="","",Protokoll!W259)</f>
        <v/>
      </c>
      <c r="X259" s="85" t="str">
        <f t="shared" ca="1" si="93"/>
        <v/>
      </c>
      <c r="AB259" t="str">
        <f t="shared" ca="1" si="94"/>
        <v/>
      </c>
      <c r="AC259" t="str">
        <f t="shared" ca="1" si="95"/>
        <v/>
      </c>
      <c r="AD259" t="str">
        <f t="shared" ca="1" si="96"/>
        <v/>
      </c>
      <c r="AE259" t="str">
        <f t="shared" ca="1" si="97"/>
        <v/>
      </c>
      <c r="AF259" t="str">
        <f t="shared" ca="1" si="98"/>
        <v/>
      </c>
      <c r="AG259" t="str">
        <f t="shared" ca="1" si="99"/>
        <v/>
      </c>
      <c r="AH259" t="str">
        <f t="shared" ca="1" si="100"/>
        <v/>
      </c>
      <c r="AI259" t="str">
        <f t="shared" ca="1" si="101"/>
        <v/>
      </c>
      <c r="AJ259" t="str">
        <f t="shared" ca="1" si="102"/>
        <v/>
      </c>
      <c r="AL259" t="str">
        <f t="shared" ca="1" si="103"/>
        <v/>
      </c>
      <c r="AM259" t="str">
        <f t="shared" ca="1" si="104"/>
        <v/>
      </c>
      <c r="AN259" t="str">
        <f t="shared" ca="1" si="105"/>
        <v/>
      </c>
      <c r="AO259" t="str">
        <f t="shared" ca="1" si="106"/>
        <v/>
      </c>
      <c r="AP259" t="str">
        <f t="shared" ca="1" si="107"/>
        <v/>
      </c>
      <c r="AQ259" t="str">
        <f t="shared" ca="1" si="108"/>
        <v/>
      </c>
      <c r="AR259" t="str">
        <f t="shared" ca="1" si="109"/>
        <v/>
      </c>
      <c r="AS259" t="str">
        <f t="shared" ca="1" si="110"/>
        <v/>
      </c>
      <c r="AT259" t="str">
        <f t="shared" ca="1" si="111"/>
        <v/>
      </c>
    </row>
    <row r="260" spans="1:46" x14ac:dyDescent="0.3">
      <c r="A260" s="15">
        <v>258</v>
      </c>
      <c r="B260" s="16" t="str">
        <f t="shared" si="112"/>
        <v/>
      </c>
      <c r="C260" s="18" t="str">
        <f>IF(Protokoll!C260="","",Protokoll!C260)</f>
        <v/>
      </c>
      <c r="D260" s="18" t="str">
        <f>IF(Protokoll!D260="","",Protokoll!D260)</f>
        <v/>
      </c>
      <c r="E260" s="18" t="str">
        <f>IF(Protokoll!E260="","",Protokoll!E260)</f>
        <v/>
      </c>
      <c r="F260" s="18" t="str">
        <f>IF(Protokoll!F260="","",Protokoll!F260)</f>
        <v/>
      </c>
      <c r="G260" s="86" t="str">
        <f>IF(Protokoll!G260="","",Protokoll!G260)</f>
        <v/>
      </c>
      <c r="H260" s="18" t="str">
        <f>IF(Protokoll!H260="","",Protokoll!H260)</f>
        <v/>
      </c>
      <c r="I260" s="18" t="str">
        <f>IF(Protokoll!I260="","",Protokoll!I260)</f>
        <v/>
      </c>
      <c r="J260" s="79" t="str">
        <f>IF(Protokoll!J260="","",Protokoll!J260)</f>
        <v/>
      </c>
      <c r="K260" s="18" t="str">
        <f>IF(Protokoll!K260="","",Protokoll!K260)</f>
        <v/>
      </c>
      <c r="L260" s="18" t="str">
        <f>IF(Protokoll!L260="","",Protokoll!L260)</f>
        <v/>
      </c>
      <c r="M260" s="80" t="str">
        <f>IF(Protokoll!M260="","",Protokoll!M260)</f>
        <v/>
      </c>
      <c r="N260" s="18" t="str">
        <f ca="1">IF(Protokoll!N260="","",VLOOKUP(Protokoll!N260,(INDIRECT(CONCATENATE($B260,"!Q2:S22"))),3,1))</f>
        <v/>
      </c>
      <c r="O260" s="18" t="str">
        <f ca="1">IF(Protokoll!O260="","",VLOOKUP(Protokoll!O260,(INDIRECT(CONCATENATE($B260,"!G2:O22"))),9,1))</f>
        <v/>
      </c>
      <c r="P260" s="18" t="str">
        <f ca="1">IF(Protokoll!P260="","",VLOOKUP(Protokoll!P260,(INDIRECT(CONCATENATE($B260,"!H2:O22"))),8,1))</f>
        <v/>
      </c>
      <c r="Q260" s="18" t="str">
        <f ca="1">IF(Protokoll!Q260="","",VLOOKUP(Protokoll!Q260,(INDIRECT(CONCATENATE($B260,"!I2:O22"))),7,1))</f>
        <v/>
      </c>
      <c r="R260" s="18" t="str">
        <f ca="1">IF(Protokoll!R260="","",VLOOKUP(Protokoll!R260,(INDIRECT(CONCATENATE($B260,"!J2:O22"))),6,1))</f>
        <v/>
      </c>
      <c r="S260" s="18" t="str">
        <f ca="1">IF(Protokoll!S260="","",VLOOKUP(Protokoll!S260,(INDIRECT(CONCATENATE($B260,"!K2:O22"))),5,1))</f>
        <v/>
      </c>
      <c r="T260" s="18" t="str">
        <f ca="1">IF(Protokoll!T260="","",VLOOKUP(Protokoll!T260,(INDIRECT(CONCATENATE($B260,"!R2:S22"))),2,1))</f>
        <v/>
      </c>
      <c r="U260" s="18" t="str">
        <f ca="1">IF(Protokoll!U260="","",VLOOKUP(Protokoll!U260,(INDIRECT(CONCATENATE($B260,"!M2:O22"))),3,1))</f>
        <v/>
      </c>
      <c r="V260" s="18" t="str">
        <f ca="1">IF(Protokoll!V260="","",VLOOKUP(Protokoll!V260,(INDIRECT(CONCATENATE($B260,"!N2:O22"))),2,1))</f>
        <v/>
      </c>
      <c r="W260" s="79" t="str">
        <f>IF(Protokoll!W260="","",Protokoll!W260)</f>
        <v/>
      </c>
      <c r="X260" s="81" t="str">
        <f t="shared" ca="1" si="93"/>
        <v/>
      </c>
      <c r="AB260" t="str">
        <f t="shared" ca="1" si="94"/>
        <v/>
      </c>
      <c r="AC260" t="str">
        <f t="shared" ca="1" si="95"/>
        <v/>
      </c>
      <c r="AD260" t="str">
        <f t="shared" ca="1" si="96"/>
        <v/>
      </c>
      <c r="AE260" t="str">
        <f t="shared" ca="1" si="97"/>
        <v/>
      </c>
      <c r="AF260" t="str">
        <f t="shared" ca="1" si="98"/>
        <v/>
      </c>
      <c r="AG260" t="str">
        <f t="shared" ca="1" si="99"/>
        <v/>
      </c>
      <c r="AH260" t="str">
        <f t="shared" ca="1" si="100"/>
        <v/>
      </c>
      <c r="AI260" t="str">
        <f t="shared" ca="1" si="101"/>
        <v/>
      </c>
      <c r="AJ260" t="str">
        <f t="shared" ca="1" si="102"/>
        <v/>
      </c>
      <c r="AL260" t="str">
        <f t="shared" ca="1" si="103"/>
        <v/>
      </c>
      <c r="AM260" t="str">
        <f t="shared" ca="1" si="104"/>
        <v/>
      </c>
      <c r="AN260" t="str">
        <f t="shared" ca="1" si="105"/>
        <v/>
      </c>
      <c r="AO260" t="str">
        <f t="shared" ca="1" si="106"/>
        <v/>
      </c>
      <c r="AP260" t="str">
        <f t="shared" ca="1" si="107"/>
        <v/>
      </c>
      <c r="AQ260" t="str">
        <f t="shared" ca="1" si="108"/>
        <v/>
      </c>
      <c r="AR260" t="str">
        <f t="shared" ca="1" si="109"/>
        <v/>
      </c>
      <c r="AS260" t="str">
        <f t="shared" ca="1" si="110"/>
        <v/>
      </c>
      <c r="AT260" t="str">
        <f t="shared" ca="1" si="111"/>
        <v/>
      </c>
    </row>
    <row r="261" spans="1:46" x14ac:dyDescent="0.3">
      <c r="A261" s="2">
        <v>259</v>
      </c>
      <c r="B261" s="19" t="str">
        <f t="shared" si="112"/>
        <v/>
      </c>
      <c r="C261" s="20" t="str">
        <f>IF(Protokoll!C261="","",Protokoll!C261)</f>
        <v/>
      </c>
      <c r="D261" s="20" t="str">
        <f>IF(Protokoll!D261="","",Protokoll!D261)</f>
        <v/>
      </c>
      <c r="E261" s="20" t="str">
        <f>IF(Protokoll!E261="","",Protokoll!E261)</f>
        <v/>
      </c>
      <c r="F261" s="20" t="str">
        <f>IF(Protokoll!F261="","",Protokoll!F261)</f>
        <v/>
      </c>
      <c r="G261" s="82" t="str">
        <f>IF(Protokoll!G261="","",Protokoll!G261)</f>
        <v/>
      </c>
      <c r="H261" s="20" t="str">
        <f>IF(Protokoll!H261="","",Protokoll!H261)</f>
        <v/>
      </c>
      <c r="I261" s="20" t="str">
        <f>IF(Protokoll!I261="","",Protokoll!I261)</f>
        <v/>
      </c>
      <c r="J261" s="83" t="str">
        <f>IF(Protokoll!J261="","",Protokoll!J261)</f>
        <v/>
      </c>
      <c r="K261" s="20" t="str">
        <f>IF(Protokoll!K261="","",Protokoll!K261)</f>
        <v/>
      </c>
      <c r="L261" s="20" t="str">
        <f>IF(Protokoll!L261="","",Protokoll!L261)</f>
        <v/>
      </c>
      <c r="M261" s="84" t="str">
        <f>IF(Protokoll!M261="","",Protokoll!M261)</f>
        <v/>
      </c>
      <c r="N261" s="20" t="str">
        <f ca="1">IF(Protokoll!N261="","",VLOOKUP(Protokoll!N261,(INDIRECT(CONCATENATE($B261,"!Q2:S22"))),3,1))</f>
        <v/>
      </c>
      <c r="O261" s="20" t="str">
        <f ca="1">IF(Protokoll!O261="","",VLOOKUP(Protokoll!O261,(INDIRECT(CONCATENATE($B261,"!G2:O22"))),9,1))</f>
        <v/>
      </c>
      <c r="P261" s="20" t="str">
        <f ca="1">IF(Protokoll!P261="","",VLOOKUP(Protokoll!P261,(INDIRECT(CONCATENATE($B261,"!H2:O22"))),8,1))</f>
        <v/>
      </c>
      <c r="Q261" s="20" t="str">
        <f ca="1">IF(Protokoll!Q261="","",VLOOKUP(Protokoll!Q261,(INDIRECT(CONCATENATE($B261,"!I2:O22"))),7,1))</f>
        <v/>
      </c>
      <c r="R261" s="20" t="str">
        <f ca="1">IF(Protokoll!R261="","",VLOOKUP(Protokoll!R261,(INDIRECT(CONCATENATE($B261,"!J2:O22"))),6,1))</f>
        <v/>
      </c>
      <c r="S261" s="20" t="str">
        <f ca="1">IF(Protokoll!S261="","",VLOOKUP(Protokoll!S261,(INDIRECT(CONCATENATE($B261,"!K2:O22"))),5,1))</f>
        <v/>
      </c>
      <c r="T261" s="20" t="str">
        <f ca="1">IF(Protokoll!T261="","",VLOOKUP(Protokoll!T261,(INDIRECT(CONCATENATE($B261,"!R2:S22"))),2,1))</f>
        <v/>
      </c>
      <c r="U261" s="20" t="str">
        <f ca="1">IF(Protokoll!U261="","",VLOOKUP(Protokoll!U261,(INDIRECT(CONCATENATE($B261,"!M2:O22"))),3,1))</f>
        <v/>
      </c>
      <c r="V261" s="20" t="str">
        <f ca="1">IF(Protokoll!V261="","",VLOOKUP(Protokoll!V261,(INDIRECT(CONCATENATE($B261,"!N2:O22"))),2,1))</f>
        <v/>
      </c>
      <c r="W261" s="83" t="str">
        <f>IF(Protokoll!W261="","",Protokoll!W261)</f>
        <v/>
      </c>
      <c r="X261" s="85" t="str">
        <f t="shared" ca="1" si="93"/>
        <v/>
      </c>
      <c r="AB261" t="str">
        <f t="shared" ca="1" si="94"/>
        <v/>
      </c>
      <c r="AC261" t="str">
        <f t="shared" ca="1" si="95"/>
        <v/>
      </c>
      <c r="AD261" t="str">
        <f t="shared" ca="1" si="96"/>
        <v/>
      </c>
      <c r="AE261" t="str">
        <f t="shared" ca="1" si="97"/>
        <v/>
      </c>
      <c r="AF261" t="str">
        <f t="shared" ca="1" si="98"/>
        <v/>
      </c>
      <c r="AG261" t="str">
        <f t="shared" ca="1" si="99"/>
        <v/>
      </c>
      <c r="AH261" t="str">
        <f t="shared" ca="1" si="100"/>
        <v/>
      </c>
      <c r="AI261" t="str">
        <f t="shared" ca="1" si="101"/>
        <v/>
      </c>
      <c r="AJ261" t="str">
        <f t="shared" ca="1" si="102"/>
        <v/>
      </c>
      <c r="AL261" t="str">
        <f t="shared" ca="1" si="103"/>
        <v/>
      </c>
      <c r="AM261" t="str">
        <f t="shared" ca="1" si="104"/>
        <v/>
      </c>
      <c r="AN261" t="str">
        <f t="shared" ca="1" si="105"/>
        <v/>
      </c>
      <c r="AO261" t="str">
        <f t="shared" ca="1" si="106"/>
        <v/>
      </c>
      <c r="AP261" t="str">
        <f t="shared" ca="1" si="107"/>
        <v/>
      </c>
      <c r="AQ261" t="str">
        <f t="shared" ca="1" si="108"/>
        <v/>
      </c>
      <c r="AR261" t="str">
        <f t="shared" ca="1" si="109"/>
        <v/>
      </c>
      <c r="AS261" t="str">
        <f t="shared" ca="1" si="110"/>
        <v/>
      </c>
      <c r="AT261" t="str">
        <f t="shared" ca="1" si="111"/>
        <v/>
      </c>
    </row>
    <row r="262" spans="1:46" x14ac:dyDescent="0.3">
      <c r="A262" s="15">
        <v>260</v>
      </c>
      <c r="B262" s="16" t="str">
        <f t="shared" si="112"/>
        <v/>
      </c>
      <c r="C262" s="18" t="str">
        <f>IF(Protokoll!C262="","",Protokoll!C262)</f>
        <v/>
      </c>
      <c r="D262" s="18" t="str">
        <f>IF(Protokoll!D262="","",Protokoll!D262)</f>
        <v/>
      </c>
      <c r="E262" s="18" t="str">
        <f>IF(Protokoll!E262="","",Protokoll!E262)</f>
        <v/>
      </c>
      <c r="F262" s="18" t="str">
        <f>IF(Protokoll!F262="","",Protokoll!F262)</f>
        <v/>
      </c>
      <c r="G262" s="86" t="str">
        <f>IF(Protokoll!G262="","",Protokoll!G262)</f>
        <v/>
      </c>
      <c r="H262" s="18" t="str">
        <f>IF(Protokoll!H262="","",Protokoll!H262)</f>
        <v/>
      </c>
      <c r="I262" s="18" t="str">
        <f>IF(Protokoll!I262="","",Protokoll!I262)</f>
        <v/>
      </c>
      <c r="J262" s="79" t="str">
        <f>IF(Protokoll!J262="","",Protokoll!J262)</f>
        <v/>
      </c>
      <c r="K262" s="18" t="str">
        <f>IF(Protokoll!K262="","",Protokoll!K262)</f>
        <v/>
      </c>
      <c r="L262" s="18" t="str">
        <f>IF(Protokoll!L262="","",Protokoll!L262)</f>
        <v/>
      </c>
      <c r="M262" s="80" t="str">
        <f>IF(Protokoll!M262="","",Protokoll!M262)</f>
        <v/>
      </c>
      <c r="N262" s="18" t="str">
        <f ca="1">IF(Protokoll!N262="","",VLOOKUP(Protokoll!N262,(INDIRECT(CONCATENATE($B262,"!Q2:S22"))),3,1))</f>
        <v/>
      </c>
      <c r="O262" s="18" t="str">
        <f ca="1">IF(Protokoll!O262="","",VLOOKUP(Protokoll!O262,(INDIRECT(CONCATENATE($B262,"!G2:O22"))),9,1))</f>
        <v/>
      </c>
      <c r="P262" s="18" t="str">
        <f ca="1">IF(Protokoll!P262="","",VLOOKUP(Protokoll!P262,(INDIRECT(CONCATENATE($B262,"!H2:O22"))),8,1))</f>
        <v/>
      </c>
      <c r="Q262" s="18" t="str">
        <f ca="1">IF(Protokoll!Q262="","",VLOOKUP(Protokoll!Q262,(INDIRECT(CONCATENATE($B262,"!I2:O22"))),7,1))</f>
        <v/>
      </c>
      <c r="R262" s="18" t="str">
        <f ca="1">IF(Protokoll!R262="","",VLOOKUP(Protokoll!R262,(INDIRECT(CONCATENATE($B262,"!J2:O22"))),6,1))</f>
        <v/>
      </c>
      <c r="S262" s="18" t="str">
        <f ca="1">IF(Protokoll!S262="","",VLOOKUP(Protokoll!S262,(INDIRECT(CONCATENATE($B262,"!K2:O22"))),5,1))</f>
        <v/>
      </c>
      <c r="T262" s="18" t="str">
        <f ca="1">IF(Protokoll!T262="","",VLOOKUP(Protokoll!T262,(INDIRECT(CONCATENATE($B262,"!R2:S22"))),2,1))</f>
        <v/>
      </c>
      <c r="U262" s="18" t="str">
        <f ca="1">IF(Protokoll!U262="","",VLOOKUP(Protokoll!U262,(INDIRECT(CONCATENATE($B262,"!M2:O22"))),3,1))</f>
        <v/>
      </c>
      <c r="V262" s="18" t="str">
        <f ca="1">IF(Protokoll!V262="","",VLOOKUP(Protokoll!V262,(INDIRECT(CONCATENATE($B262,"!N2:O22"))),2,1))</f>
        <v/>
      </c>
      <c r="W262" s="79" t="str">
        <f>IF(Protokoll!W262="","",Protokoll!W262)</f>
        <v/>
      </c>
      <c r="X262" s="81" t="str">
        <f t="shared" ref="X262:X325" ca="1" si="113">IF((COUNT(N262:V262))=0,"",(SUM(AB262:AJ262)/8))</f>
        <v/>
      </c>
      <c r="AB262" t="str">
        <f t="shared" ca="1" si="94"/>
        <v/>
      </c>
      <c r="AC262" t="str">
        <f t="shared" ca="1" si="95"/>
        <v/>
      </c>
      <c r="AD262" t="str">
        <f t="shared" ca="1" si="96"/>
        <v/>
      </c>
      <c r="AE262" t="str">
        <f t="shared" ca="1" si="97"/>
        <v/>
      </c>
      <c r="AF262" t="str">
        <f t="shared" ca="1" si="98"/>
        <v/>
      </c>
      <c r="AG262" t="str">
        <f t="shared" ca="1" si="99"/>
        <v/>
      </c>
      <c r="AH262" t="str">
        <f t="shared" ca="1" si="100"/>
        <v/>
      </c>
      <c r="AI262" t="str">
        <f t="shared" ca="1" si="101"/>
        <v/>
      </c>
      <c r="AJ262" t="str">
        <f t="shared" ca="1" si="102"/>
        <v/>
      </c>
      <c r="AL262" t="str">
        <f t="shared" ca="1" si="103"/>
        <v/>
      </c>
      <c r="AM262" t="str">
        <f t="shared" ca="1" si="104"/>
        <v/>
      </c>
      <c r="AN262" t="str">
        <f t="shared" ca="1" si="105"/>
        <v/>
      </c>
      <c r="AO262" t="str">
        <f t="shared" ca="1" si="106"/>
        <v/>
      </c>
      <c r="AP262" t="str">
        <f t="shared" ca="1" si="107"/>
        <v/>
      </c>
      <c r="AQ262" t="str">
        <f t="shared" ca="1" si="108"/>
        <v/>
      </c>
      <c r="AR262" t="str">
        <f t="shared" ca="1" si="109"/>
        <v/>
      </c>
      <c r="AS262" t="str">
        <f t="shared" ca="1" si="110"/>
        <v/>
      </c>
      <c r="AT262" t="str">
        <f t="shared" ca="1" si="111"/>
        <v/>
      </c>
    </row>
    <row r="263" spans="1:46" x14ac:dyDescent="0.3">
      <c r="A263" s="2">
        <v>261</v>
      </c>
      <c r="B263" s="19" t="str">
        <f t="shared" si="112"/>
        <v/>
      </c>
      <c r="C263" s="20" t="str">
        <f>IF(Protokoll!C263="","",Protokoll!C263)</f>
        <v/>
      </c>
      <c r="D263" s="20" t="str">
        <f>IF(Protokoll!D263="","",Protokoll!D263)</f>
        <v/>
      </c>
      <c r="E263" s="20" t="str">
        <f>IF(Protokoll!E263="","",Protokoll!E263)</f>
        <v/>
      </c>
      <c r="F263" s="20" t="str">
        <f>IF(Protokoll!F263="","",Protokoll!F263)</f>
        <v/>
      </c>
      <c r="G263" s="82" t="str">
        <f>IF(Protokoll!G263="","",Protokoll!G263)</f>
        <v/>
      </c>
      <c r="H263" s="20" t="str">
        <f>IF(Protokoll!H263="","",Protokoll!H263)</f>
        <v/>
      </c>
      <c r="I263" s="20" t="str">
        <f>IF(Protokoll!I263="","",Protokoll!I263)</f>
        <v/>
      </c>
      <c r="J263" s="83" t="str">
        <f>IF(Protokoll!J263="","",Protokoll!J263)</f>
        <v/>
      </c>
      <c r="K263" s="20" t="str">
        <f>IF(Protokoll!K263="","",Protokoll!K263)</f>
        <v/>
      </c>
      <c r="L263" s="20" t="str">
        <f>IF(Protokoll!L263="","",Protokoll!L263)</f>
        <v/>
      </c>
      <c r="M263" s="84" t="str">
        <f>IF(Protokoll!M263="","",Protokoll!M263)</f>
        <v/>
      </c>
      <c r="N263" s="20" t="str">
        <f ca="1">IF(Protokoll!N263="","",VLOOKUP(Protokoll!N263,(INDIRECT(CONCATENATE($B263,"!Q2:S22"))),3,1))</f>
        <v/>
      </c>
      <c r="O263" s="20" t="str">
        <f ca="1">IF(Protokoll!O263="","",VLOOKUP(Protokoll!O263,(INDIRECT(CONCATENATE($B263,"!G2:O22"))),9,1))</f>
        <v/>
      </c>
      <c r="P263" s="20" t="str">
        <f ca="1">IF(Protokoll!P263="","",VLOOKUP(Protokoll!P263,(INDIRECT(CONCATENATE($B263,"!H2:O22"))),8,1))</f>
        <v/>
      </c>
      <c r="Q263" s="20" t="str">
        <f ca="1">IF(Protokoll!Q263="","",VLOOKUP(Protokoll!Q263,(INDIRECT(CONCATENATE($B263,"!I2:O22"))),7,1))</f>
        <v/>
      </c>
      <c r="R263" s="20" t="str">
        <f ca="1">IF(Protokoll!R263="","",VLOOKUP(Protokoll!R263,(INDIRECT(CONCATENATE($B263,"!J2:O22"))),6,1))</f>
        <v/>
      </c>
      <c r="S263" s="20" t="str">
        <f ca="1">IF(Protokoll!S263="","",VLOOKUP(Protokoll!S263,(INDIRECT(CONCATENATE($B263,"!K2:O22"))),5,1))</f>
        <v/>
      </c>
      <c r="T263" s="20" t="str">
        <f ca="1">IF(Protokoll!T263="","",VLOOKUP(Protokoll!T263,(INDIRECT(CONCATENATE($B263,"!R2:S22"))),2,1))</f>
        <v/>
      </c>
      <c r="U263" s="20" t="str">
        <f ca="1">IF(Protokoll!U263="","",VLOOKUP(Protokoll!U263,(INDIRECT(CONCATENATE($B263,"!M2:O22"))),3,1))</f>
        <v/>
      </c>
      <c r="V263" s="20" t="str">
        <f ca="1">IF(Protokoll!V263="","",VLOOKUP(Protokoll!V263,(INDIRECT(CONCATENATE($B263,"!N2:O22"))),2,1))</f>
        <v/>
      </c>
      <c r="W263" s="83" t="str">
        <f>IF(Protokoll!W263="","",Protokoll!W263)</f>
        <v/>
      </c>
      <c r="X263" s="85" t="str">
        <f t="shared" ca="1" si="113"/>
        <v/>
      </c>
      <c r="AB263" t="str">
        <f t="shared" ca="1" si="94"/>
        <v/>
      </c>
      <c r="AC263" t="str">
        <f t="shared" ca="1" si="95"/>
        <v/>
      </c>
      <c r="AD263" t="str">
        <f t="shared" ca="1" si="96"/>
        <v/>
      </c>
      <c r="AE263" t="str">
        <f t="shared" ca="1" si="97"/>
        <v/>
      </c>
      <c r="AF263" t="str">
        <f t="shared" ca="1" si="98"/>
        <v/>
      </c>
      <c r="AG263" t="str">
        <f t="shared" ca="1" si="99"/>
        <v/>
      </c>
      <c r="AH263" t="str">
        <f t="shared" ca="1" si="100"/>
        <v/>
      </c>
      <c r="AI263" t="str">
        <f t="shared" ca="1" si="101"/>
        <v/>
      </c>
      <c r="AJ263" t="str">
        <f t="shared" ca="1" si="102"/>
        <v/>
      </c>
      <c r="AL263" t="str">
        <f t="shared" ca="1" si="103"/>
        <v/>
      </c>
      <c r="AM263" t="str">
        <f t="shared" ca="1" si="104"/>
        <v/>
      </c>
      <c r="AN263" t="str">
        <f t="shared" ca="1" si="105"/>
        <v/>
      </c>
      <c r="AO263" t="str">
        <f t="shared" ca="1" si="106"/>
        <v/>
      </c>
      <c r="AP263" t="str">
        <f t="shared" ca="1" si="107"/>
        <v/>
      </c>
      <c r="AQ263" t="str">
        <f t="shared" ca="1" si="108"/>
        <v/>
      </c>
      <c r="AR263" t="str">
        <f t="shared" ca="1" si="109"/>
        <v/>
      </c>
      <c r="AS263" t="str">
        <f t="shared" ca="1" si="110"/>
        <v/>
      </c>
      <c r="AT263" t="str">
        <f t="shared" ca="1" si="111"/>
        <v/>
      </c>
    </row>
    <row r="264" spans="1:46" x14ac:dyDescent="0.3">
      <c r="A264" s="15">
        <v>262</v>
      </c>
      <c r="B264" s="16" t="str">
        <f t="shared" si="112"/>
        <v/>
      </c>
      <c r="C264" s="18" t="str">
        <f>IF(Protokoll!C264="","",Protokoll!C264)</f>
        <v/>
      </c>
      <c r="D264" s="18" t="str">
        <f>IF(Protokoll!D264="","",Protokoll!D264)</f>
        <v/>
      </c>
      <c r="E264" s="18" t="str">
        <f>IF(Protokoll!E264="","",Protokoll!E264)</f>
        <v/>
      </c>
      <c r="F264" s="18" t="str">
        <f>IF(Protokoll!F264="","",Protokoll!F264)</f>
        <v/>
      </c>
      <c r="G264" s="86" t="str">
        <f>IF(Protokoll!G264="","",Protokoll!G264)</f>
        <v/>
      </c>
      <c r="H264" s="18" t="str">
        <f>IF(Protokoll!H264="","",Protokoll!H264)</f>
        <v/>
      </c>
      <c r="I264" s="18" t="str">
        <f>IF(Protokoll!I264="","",Protokoll!I264)</f>
        <v/>
      </c>
      <c r="J264" s="79" t="str">
        <f>IF(Protokoll!J264="","",Protokoll!J264)</f>
        <v/>
      </c>
      <c r="K264" s="18" t="str">
        <f>IF(Protokoll!K264="","",Protokoll!K264)</f>
        <v/>
      </c>
      <c r="L264" s="18" t="str">
        <f>IF(Protokoll!L264="","",Protokoll!L264)</f>
        <v/>
      </c>
      <c r="M264" s="80" t="str">
        <f>IF(Protokoll!M264="","",Protokoll!M264)</f>
        <v/>
      </c>
      <c r="N264" s="18" t="str">
        <f ca="1">IF(Protokoll!N264="","",VLOOKUP(Protokoll!N264,(INDIRECT(CONCATENATE($B264,"!Q2:S22"))),3,1))</f>
        <v/>
      </c>
      <c r="O264" s="18" t="str">
        <f ca="1">IF(Protokoll!O264="","",VLOOKUP(Protokoll!O264,(INDIRECT(CONCATENATE($B264,"!G2:O22"))),9,1))</f>
        <v/>
      </c>
      <c r="P264" s="18" t="str">
        <f ca="1">IF(Protokoll!P264="","",VLOOKUP(Protokoll!P264,(INDIRECT(CONCATENATE($B264,"!H2:O22"))),8,1))</f>
        <v/>
      </c>
      <c r="Q264" s="18" t="str">
        <f ca="1">IF(Protokoll!Q264="","",VLOOKUP(Protokoll!Q264,(INDIRECT(CONCATENATE($B264,"!I2:O22"))),7,1))</f>
        <v/>
      </c>
      <c r="R264" s="18" t="str">
        <f ca="1">IF(Protokoll!R264="","",VLOOKUP(Protokoll!R264,(INDIRECT(CONCATENATE($B264,"!J2:O22"))),6,1))</f>
        <v/>
      </c>
      <c r="S264" s="18" t="str">
        <f ca="1">IF(Protokoll!S264="","",VLOOKUP(Protokoll!S264,(INDIRECT(CONCATENATE($B264,"!K2:O22"))),5,1))</f>
        <v/>
      </c>
      <c r="T264" s="18" t="str">
        <f ca="1">IF(Protokoll!T264="","",VLOOKUP(Protokoll!T264,(INDIRECT(CONCATENATE($B264,"!R2:S22"))),2,1))</f>
        <v/>
      </c>
      <c r="U264" s="18" t="str">
        <f ca="1">IF(Protokoll!U264="","",VLOOKUP(Protokoll!U264,(INDIRECT(CONCATENATE($B264,"!M2:O22"))),3,1))</f>
        <v/>
      </c>
      <c r="V264" s="18" t="str">
        <f ca="1">IF(Protokoll!V264="","",VLOOKUP(Protokoll!V264,(INDIRECT(CONCATENATE($B264,"!N2:O22"))),2,1))</f>
        <v/>
      </c>
      <c r="W264" s="79" t="str">
        <f>IF(Protokoll!W264="","",Protokoll!W264)</f>
        <v/>
      </c>
      <c r="X264" s="81" t="str">
        <f t="shared" ca="1" si="113"/>
        <v/>
      </c>
      <c r="AB264" t="str">
        <f t="shared" ca="1" si="94"/>
        <v/>
      </c>
      <c r="AC264" t="str">
        <f t="shared" ca="1" si="95"/>
        <v/>
      </c>
      <c r="AD264" t="str">
        <f t="shared" ca="1" si="96"/>
        <v/>
      </c>
      <c r="AE264" t="str">
        <f t="shared" ca="1" si="97"/>
        <v/>
      </c>
      <c r="AF264" t="str">
        <f t="shared" ca="1" si="98"/>
        <v/>
      </c>
      <c r="AG264" t="str">
        <f t="shared" ca="1" si="99"/>
        <v/>
      </c>
      <c r="AH264" t="str">
        <f t="shared" ca="1" si="100"/>
        <v/>
      </c>
      <c r="AI264" t="str">
        <f t="shared" ca="1" si="101"/>
        <v/>
      </c>
      <c r="AJ264" t="str">
        <f t="shared" ca="1" si="102"/>
        <v/>
      </c>
      <c r="AL264" t="str">
        <f t="shared" ca="1" si="103"/>
        <v/>
      </c>
      <c r="AM264" t="str">
        <f t="shared" ca="1" si="104"/>
        <v/>
      </c>
      <c r="AN264" t="str">
        <f t="shared" ca="1" si="105"/>
        <v/>
      </c>
      <c r="AO264" t="str">
        <f t="shared" ca="1" si="106"/>
        <v/>
      </c>
      <c r="AP264" t="str">
        <f t="shared" ca="1" si="107"/>
        <v/>
      </c>
      <c r="AQ264" t="str">
        <f t="shared" ca="1" si="108"/>
        <v/>
      </c>
      <c r="AR264" t="str">
        <f t="shared" ca="1" si="109"/>
        <v/>
      </c>
      <c r="AS264" t="str">
        <f t="shared" ca="1" si="110"/>
        <v/>
      </c>
      <c r="AT264" t="str">
        <f t="shared" ca="1" si="111"/>
        <v/>
      </c>
    </row>
    <row r="265" spans="1:46" x14ac:dyDescent="0.3">
      <c r="A265" s="2">
        <v>263</v>
      </c>
      <c r="B265" s="19" t="str">
        <f t="shared" si="112"/>
        <v/>
      </c>
      <c r="C265" s="20" t="str">
        <f>IF(Protokoll!C265="","",Protokoll!C265)</f>
        <v/>
      </c>
      <c r="D265" s="20" t="str">
        <f>IF(Protokoll!D265="","",Protokoll!D265)</f>
        <v/>
      </c>
      <c r="E265" s="20" t="str">
        <f>IF(Protokoll!E265="","",Protokoll!E265)</f>
        <v/>
      </c>
      <c r="F265" s="20" t="str">
        <f>IF(Protokoll!F265="","",Protokoll!F265)</f>
        <v/>
      </c>
      <c r="G265" s="82" t="str">
        <f>IF(Protokoll!G265="","",Protokoll!G265)</f>
        <v/>
      </c>
      <c r="H265" s="20" t="str">
        <f>IF(Protokoll!H265="","",Protokoll!H265)</f>
        <v/>
      </c>
      <c r="I265" s="20" t="str">
        <f>IF(Protokoll!I265="","",Protokoll!I265)</f>
        <v/>
      </c>
      <c r="J265" s="83" t="str">
        <f>IF(Protokoll!J265="","",Protokoll!J265)</f>
        <v/>
      </c>
      <c r="K265" s="20" t="str">
        <f>IF(Protokoll!K265="","",Protokoll!K265)</f>
        <v/>
      </c>
      <c r="L265" s="20" t="str">
        <f>IF(Protokoll!L265="","",Protokoll!L265)</f>
        <v/>
      </c>
      <c r="M265" s="84" t="str">
        <f>IF(Protokoll!M265="","",Protokoll!M265)</f>
        <v/>
      </c>
      <c r="N265" s="20" t="str">
        <f ca="1">IF(Protokoll!N265="","",VLOOKUP(Protokoll!N265,(INDIRECT(CONCATENATE($B265,"!Q2:S22"))),3,1))</f>
        <v/>
      </c>
      <c r="O265" s="20" t="str">
        <f ca="1">IF(Protokoll!O265="","",VLOOKUP(Protokoll!O265,(INDIRECT(CONCATENATE($B265,"!G2:O22"))),9,1))</f>
        <v/>
      </c>
      <c r="P265" s="20" t="str">
        <f ca="1">IF(Protokoll!P265="","",VLOOKUP(Protokoll!P265,(INDIRECT(CONCATENATE($B265,"!H2:O22"))),8,1))</f>
        <v/>
      </c>
      <c r="Q265" s="20" t="str">
        <f ca="1">IF(Protokoll!Q265="","",VLOOKUP(Protokoll!Q265,(INDIRECT(CONCATENATE($B265,"!I2:O22"))),7,1))</f>
        <v/>
      </c>
      <c r="R265" s="20" t="str">
        <f ca="1">IF(Protokoll!R265="","",VLOOKUP(Protokoll!R265,(INDIRECT(CONCATENATE($B265,"!J2:O22"))),6,1))</f>
        <v/>
      </c>
      <c r="S265" s="20" t="str">
        <f ca="1">IF(Protokoll!S265="","",VLOOKUP(Protokoll!S265,(INDIRECT(CONCATENATE($B265,"!K2:O22"))),5,1))</f>
        <v/>
      </c>
      <c r="T265" s="20" t="str">
        <f ca="1">IF(Protokoll!T265="","",VLOOKUP(Protokoll!T265,(INDIRECT(CONCATENATE($B265,"!R2:S22"))),2,1))</f>
        <v/>
      </c>
      <c r="U265" s="20" t="str">
        <f ca="1">IF(Protokoll!U265="","",VLOOKUP(Protokoll!U265,(INDIRECT(CONCATENATE($B265,"!M2:O22"))),3,1))</f>
        <v/>
      </c>
      <c r="V265" s="20" t="str">
        <f ca="1">IF(Protokoll!V265="","",VLOOKUP(Protokoll!V265,(INDIRECT(CONCATENATE($B265,"!N2:O22"))),2,1))</f>
        <v/>
      </c>
      <c r="W265" s="83" t="str">
        <f>IF(Protokoll!W265="","",Protokoll!W265)</f>
        <v/>
      </c>
      <c r="X265" s="85" t="str">
        <f t="shared" ca="1" si="113"/>
        <v/>
      </c>
      <c r="AB265" t="str">
        <f t="shared" ca="1" si="94"/>
        <v/>
      </c>
      <c r="AC265" t="str">
        <f t="shared" ca="1" si="95"/>
        <v/>
      </c>
      <c r="AD265" t="str">
        <f t="shared" ca="1" si="96"/>
        <v/>
      </c>
      <c r="AE265" t="str">
        <f t="shared" ca="1" si="97"/>
        <v/>
      </c>
      <c r="AF265" t="str">
        <f t="shared" ca="1" si="98"/>
        <v/>
      </c>
      <c r="AG265" t="str">
        <f t="shared" ca="1" si="99"/>
        <v/>
      </c>
      <c r="AH265" t="str">
        <f t="shared" ca="1" si="100"/>
        <v/>
      </c>
      <c r="AI265" t="str">
        <f t="shared" ca="1" si="101"/>
        <v/>
      </c>
      <c r="AJ265" t="str">
        <f t="shared" ca="1" si="102"/>
        <v/>
      </c>
      <c r="AL265" t="str">
        <f t="shared" ca="1" si="103"/>
        <v/>
      </c>
      <c r="AM265" t="str">
        <f t="shared" ca="1" si="104"/>
        <v/>
      </c>
      <c r="AN265" t="str">
        <f t="shared" ca="1" si="105"/>
        <v/>
      </c>
      <c r="AO265" t="str">
        <f t="shared" ca="1" si="106"/>
        <v/>
      </c>
      <c r="AP265" t="str">
        <f t="shared" ca="1" si="107"/>
        <v/>
      </c>
      <c r="AQ265" t="str">
        <f t="shared" ca="1" si="108"/>
        <v/>
      </c>
      <c r="AR265" t="str">
        <f t="shared" ca="1" si="109"/>
        <v/>
      </c>
      <c r="AS265" t="str">
        <f t="shared" ca="1" si="110"/>
        <v/>
      </c>
      <c r="AT265" t="str">
        <f t="shared" ca="1" si="111"/>
        <v/>
      </c>
    </row>
    <row r="266" spans="1:46" x14ac:dyDescent="0.3">
      <c r="A266" s="15">
        <v>264</v>
      </c>
      <c r="B266" s="16" t="str">
        <f t="shared" si="112"/>
        <v/>
      </c>
      <c r="C266" s="18" t="str">
        <f>IF(Protokoll!C266="","",Protokoll!C266)</f>
        <v/>
      </c>
      <c r="D266" s="18" t="str">
        <f>IF(Protokoll!D266="","",Protokoll!D266)</f>
        <v/>
      </c>
      <c r="E266" s="18" t="str">
        <f>IF(Protokoll!E266="","",Protokoll!E266)</f>
        <v/>
      </c>
      <c r="F266" s="18" t="str">
        <f>IF(Protokoll!F266="","",Protokoll!F266)</f>
        <v/>
      </c>
      <c r="G266" s="86" t="str">
        <f>IF(Protokoll!G266="","",Protokoll!G266)</f>
        <v/>
      </c>
      <c r="H266" s="18" t="str">
        <f>IF(Protokoll!H266="","",Protokoll!H266)</f>
        <v/>
      </c>
      <c r="I266" s="18" t="str">
        <f>IF(Protokoll!I266="","",Protokoll!I266)</f>
        <v/>
      </c>
      <c r="J266" s="79" t="str">
        <f>IF(Protokoll!J266="","",Protokoll!J266)</f>
        <v/>
      </c>
      <c r="K266" s="18" t="str">
        <f>IF(Protokoll!K266="","",Protokoll!K266)</f>
        <v/>
      </c>
      <c r="L266" s="18" t="str">
        <f>IF(Protokoll!L266="","",Protokoll!L266)</f>
        <v/>
      </c>
      <c r="M266" s="80" t="str">
        <f>IF(Protokoll!M266="","",Protokoll!M266)</f>
        <v/>
      </c>
      <c r="N266" s="18" t="str">
        <f ca="1">IF(Protokoll!N266="","",VLOOKUP(Protokoll!N266,(INDIRECT(CONCATENATE($B266,"!Q2:S22"))),3,1))</f>
        <v/>
      </c>
      <c r="O266" s="18" t="str">
        <f ca="1">IF(Protokoll!O266="","",VLOOKUP(Protokoll!O266,(INDIRECT(CONCATENATE($B266,"!G2:O22"))),9,1))</f>
        <v/>
      </c>
      <c r="P266" s="18" t="str">
        <f ca="1">IF(Protokoll!P266="","",VLOOKUP(Protokoll!P266,(INDIRECT(CONCATENATE($B266,"!H2:O22"))),8,1))</f>
        <v/>
      </c>
      <c r="Q266" s="18" t="str">
        <f ca="1">IF(Protokoll!Q266="","",VLOOKUP(Protokoll!Q266,(INDIRECT(CONCATENATE($B266,"!I2:O22"))),7,1))</f>
        <v/>
      </c>
      <c r="R266" s="18" t="str">
        <f ca="1">IF(Protokoll!R266="","",VLOOKUP(Protokoll!R266,(INDIRECT(CONCATENATE($B266,"!J2:O22"))),6,1))</f>
        <v/>
      </c>
      <c r="S266" s="18" t="str">
        <f ca="1">IF(Protokoll!S266="","",VLOOKUP(Protokoll!S266,(INDIRECT(CONCATENATE($B266,"!K2:O22"))),5,1))</f>
        <v/>
      </c>
      <c r="T266" s="18" t="str">
        <f ca="1">IF(Protokoll!T266="","",VLOOKUP(Protokoll!T266,(INDIRECT(CONCATENATE($B266,"!R2:S22"))),2,1))</f>
        <v/>
      </c>
      <c r="U266" s="18" t="str">
        <f ca="1">IF(Protokoll!U266="","",VLOOKUP(Protokoll!U266,(INDIRECT(CONCATENATE($B266,"!M2:O22"))),3,1))</f>
        <v/>
      </c>
      <c r="V266" s="18" t="str">
        <f ca="1">IF(Protokoll!V266="","",VLOOKUP(Protokoll!V266,(INDIRECT(CONCATENATE($B266,"!N2:O22"))),2,1))</f>
        <v/>
      </c>
      <c r="W266" s="79" t="str">
        <f>IF(Protokoll!W266="","",Protokoll!W266)</f>
        <v/>
      </c>
      <c r="X266" s="81" t="str">
        <f t="shared" ca="1" si="113"/>
        <v/>
      </c>
      <c r="AB266" t="str">
        <f t="shared" ca="1" si="94"/>
        <v/>
      </c>
      <c r="AC266" t="str">
        <f t="shared" ca="1" si="95"/>
        <v/>
      </c>
      <c r="AD266" t="str">
        <f t="shared" ca="1" si="96"/>
        <v/>
      </c>
      <c r="AE266" t="str">
        <f t="shared" ca="1" si="97"/>
        <v/>
      </c>
      <c r="AF266" t="str">
        <f t="shared" ca="1" si="98"/>
        <v/>
      </c>
      <c r="AG266" t="str">
        <f t="shared" ca="1" si="99"/>
        <v/>
      </c>
      <c r="AH266" t="str">
        <f t="shared" ca="1" si="100"/>
        <v/>
      </c>
      <c r="AI266" t="str">
        <f t="shared" ca="1" si="101"/>
        <v/>
      </c>
      <c r="AJ266" t="str">
        <f t="shared" ca="1" si="102"/>
        <v/>
      </c>
      <c r="AL266" t="str">
        <f t="shared" ca="1" si="103"/>
        <v/>
      </c>
      <c r="AM266" t="str">
        <f t="shared" ca="1" si="104"/>
        <v/>
      </c>
      <c r="AN266" t="str">
        <f t="shared" ca="1" si="105"/>
        <v/>
      </c>
      <c r="AO266" t="str">
        <f t="shared" ca="1" si="106"/>
        <v/>
      </c>
      <c r="AP266" t="str">
        <f t="shared" ca="1" si="107"/>
        <v/>
      </c>
      <c r="AQ266" t="str">
        <f t="shared" ca="1" si="108"/>
        <v/>
      </c>
      <c r="AR266" t="str">
        <f t="shared" ca="1" si="109"/>
        <v/>
      </c>
      <c r="AS266" t="str">
        <f t="shared" ca="1" si="110"/>
        <v/>
      </c>
      <c r="AT266" t="str">
        <f t="shared" ca="1" si="111"/>
        <v/>
      </c>
    </row>
    <row r="267" spans="1:46" x14ac:dyDescent="0.3">
      <c r="A267" s="2">
        <v>265</v>
      </c>
      <c r="B267" s="19" t="str">
        <f t="shared" si="112"/>
        <v/>
      </c>
      <c r="C267" s="20" t="str">
        <f>IF(Protokoll!C267="","",Protokoll!C267)</f>
        <v/>
      </c>
      <c r="D267" s="20" t="str">
        <f>IF(Protokoll!D267="","",Protokoll!D267)</f>
        <v/>
      </c>
      <c r="E267" s="20" t="str">
        <f>IF(Protokoll!E267="","",Protokoll!E267)</f>
        <v/>
      </c>
      <c r="F267" s="20" t="str">
        <f>IF(Protokoll!F267="","",Protokoll!F267)</f>
        <v/>
      </c>
      <c r="G267" s="82" t="str">
        <f>IF(Protokoll!G267="","",Protokoll!G267)</f>
        <v/>
      </c>
      <c r="H267" s="20" t="str">
        <f>IF(Protokoll!H267="","",Protokoll!H267)</f>
        <v/>
      </c>
      <c r="I267" s="20" t="str">
        <f>IF(Protokoll!I267="","",Protokoll!I267)</f>
        <v/>
      </c>
      <c r="J267" s="83" t="str">
        <f>IF(Protokoll!J267="","",Protokoll!J267)</f>
        <v/>
      </c>
      <c r="K267" s="20" t="str">
        <f>IF(Protokoll!K267="","",Protokoll!K267)</f>
        <v/>
      </c>
      <c r="L267" s="20" t="str">
        <f>IF(Protokoll!L267="","",Protokoll!L267)</f>
        <v/>
      </c>
      <c r="M267" s="84" t="str">
        <f>IF(Protokoll!M267="","",Protokoll!M267)</f>
        <v/>
      </c>
      <c r="N267" s="20" t="str">
        <f ca="1">IF(Protokoll!N267="","",VLOOKUP(Protokoll!N267,(INDIRECT(CONCATENATE($B267,"!Q2:S22"))),3,1))</f>
        <v/>
      </c>
      <c r="O267" s="20" t="str">
        <f ca="1">IF(Protokoll!O267="","",VLOOKUP(Protokoll!O267,(INDIRECT(CONCATENATE($B267,"!G2:O22"))),9,1))</f>
        <v/>
      </c>
      <c r="P267" s="20" t="str">
        <f ca="1">IF(Protokoll!P267="","",VLOOKUP(Protokoll!P267,(INDIRECT(CONCATENATE($B267,"!H2:O22"))),8,1))</f>
        <v/>
      </c>
      <c r="Q267" s="20" t="str">
        <f ca="1">IF(Protokoll!Q267="","",VLOOKUP(Protokoll!Q267,(INDIRECT(CONCATENATE($B267,"!I2:O22"))),7,1))</f>
        <v/>
      </c>
      <c r="R267" s="20" t="str">
        <f ca="1">IF(Protokoll!R267="","",VLOOKUP(Protokoll!R267,(INDIRECT(CONCATENATE($B267,"!J2:O22"))),6,1))</f>
        <v/>
      </c>
      <c r="S267" s="20" t="str">
        <f ca="1">IF(Protokoll!S267="","",VLOOKUP(Protokoll!S267,(INDIRECT(CONCATENATE($B267,"!K2:O22"))),5,1))</f>
        <v/>
      </c>
      <c r="T267" s="20" t="str">
        <f ca="1">IF(Protokoll!T267="","",VLOOKUP(Protokoll!T267,(INDIRECT(CONCATENATE($B267,"!R2:S22"))),2,1))</f>
        <v/>
      </c>
      <c r="U267" s="20" t="str">
        <f ca="1">IF(Protokoll!U267="","",VLOOKUP(Protokoll!U267,(INDIRECT(CONCATENATE($B267,"!M2:O22"))),3,1))</f>
        <v/>
      </c>
      <c r="V267" s="20" t="str">
        <f ca="1">IF(Protokoll!V267="","",VLOOKUP(Protokoll!V267,(INDIRECT(CONCATENATE($B267,"!N2:O22"))),2,1))</f>
        <v/>
      </c>
      <c r="W267" s="83" t="str">
        <f>IF(Protokoll!W267="","",Protokoll!W267)</f>
        <v/>
      </c>
      <c r="X267" s="85" t="str">
        <f t="shared" ca="1" si="113"/>
        <v/>
      </c>
      <c r="AB267" t="str">
        <f t="shared" ca="1" si="94"/>
        <v/>
      </c>
      <c r="AC267" t="str">
        <f t="shared" ca="1" si="95"/>
        <v/>
      </c>
      <c r="AD267" t="str">
        <f t="shared" ca="1" si="96"/>
        <v/>
      </c>
      <c r="AE267" t="str">
        <f t="shared" ca="1" si="97"/>
        <v/>
      </c>
      <c r="AF267" t="str">
        <f t="shared" ca="1" si="98"/>
        <v/>
      </c>
      <c r="AG267" t="str">
        <f t="shared" ca="1" si="99"/>
        <v/>
      </c>
      <c r="AH267" t="str">
        <f t="shared" ca="1" si="100"/>
        <v/>
      </c>
      <c r="AI267" t="str">
        <f t="shared" ca="1" si="101"/>
        <v/>
      </c>
      <c r="AJ267" t="str">
        <f t="shared" ca="1" si="102"/>
        <v/>
      </c>
      <c r="AL267" t="str">
        <f t="shared" ca="1" si="103"/>
        <v/>
      </c>
      <c r="AM267" t="str">
        <f t="shared" ca="1" si="104"/>
        <v/>
      </c>
      <c r="AN267" t="str">
        <f t="shared" ca="1" si="105"/>
        <v/>
      </c>
      <c r="AO267" t="str">
        <f t="shared" ca="1" si="106"/>
        <v/>
      </c>
      <c r="AP267" t="str">
        <f t="shared" ca="1" si="107"/>
        <v/>
      </c>
      <c r="AQ267" t="str">
        <f t="shared" ca="1" si="108"/>
        <v/>
      </c>
      <c r="AR267" t="str">
        <f t="shared" ca="1" si="109"/>
        <v/>
      </c>
      <c r="AS267" t="str">
        <f t="shared" ca="1" si="110"/>
        <v/>
      </c>
      <c r="AT267" t="str">
        <f t="shared" ca="1" si="111"/>
        <v/>
      </c>
    </row>
    <row r="268" spans="1:46" x14ac:dyDescent="0.3">
      <c r="A268" s="15">
        <v>266</v>
      </c>
      <c r="B268" s="16" t="str">
        <f t="shared" si="112"/>
        <v/>
      </c>
      <c r="C268" s="18" t="str">
        <f>IF(Protokoll!C268="","",Protokoll!C268)</f>
        <v/>
      </c>
      <c r="D268" s="18" t="str">
        <f>IF(Protokoll!D268="","",Protokoll!D268)</f>
        <v/>
      </c>
      <c r="E268" s="18" t="str">
        <f>IF(Protokoll!E268="","",Protokoll!E268)</f>
        <v/>
      </c>
      <c r="F268" s="18" t="str">
        <f>IF(Protokoll!F268="","",Protokoll!F268)</f>
        <v/>
      </c>
      <c r="G268" s="86" t="str">
        <f>IF(Protokoll!G268="","",Protokoll!G268)</f>
        <v/>
      </c>
      <c r="H268" s="18" t="str">
        <f>IF(Protokoll!H268="","",Protokoll!H268)</f>
        <v/>
      </c>
      <c r="I268" s="18" t="str">
        <f>IF(Protokoll!I268="","",Protokoll!I268)</f>
        <v/>
      </c>
      <c r="J268" s="79" t="str">
        <f>IF(Protokoll!J268="","",Protokoll!J268)</f>
        <v/>
      </c>
      <c r="K268" s="18" t="str">
        <f>IF(Protokoll!K268="","",Protokoll!K268)</f>
        <v/>
      </c>
      <c r="L268" s="18" t="str">
        <f>IF(Protokoll!L268="","",Protokoll!L268)</f>
        <v/>
      </c>
      <c r="M268" s="80" t="str">
        <f>IF(Protokoll!M268="","",Protokoll!M268)</f>
        <v/>
      </c>
      <c r="N268" s="18" t="str">
        <f ca="1">IF(Protokoll!N268="","",VLOOKUP(Protokoll!N268,(INDIRECT(CONCATENATE($B268,"!Q2:S22"))),3,1))</f>
        <v/>
      </c>
      <c r="O268" s="18" t="str">
        <f ca="1">IF(Protokoll!O268="","",VLOOKUP(Protokoll!O268,(INDIRECT(CONCATENATE($B268,"!G2:O22"))),9,1))</f>
        <v/>
      </c>
      <c r="P268" s="18" t="str">
        <f ca="1">IF(Protokoll!P268="","",VLOOKUP(Protokoll!P268,(INDIRECT(CONCATENATE($B268,"!H2:O22"))),8,1))</f>
        <v/>
      </c>
      <c r="Q268" s="18" t="str">
        <f ca="1">IF(Protokoll!Q268="","",VLOOKUP(Protokoll!Q268,(INDIRECT(CONCATENATE($B268,"!I2:O22"))),7,1))</f>
        <v/>
      </c>
      <c r="R268" s="18" t="str">
        <f ca="1">IF(Protokoll!R268="","",VLOOKUP(Protokoll!R268,(INDIRECT(CONCATENATE($B268,"!J2:O22"))),6,1))</f>
        <v/>
      </c>
      <c r="S268" s="18" t="str">
        <f ca="1">IF(Protokoll!S268="","",VLOOKUP(Protokoll!S268,(INDIRECT(CONCATENATE($B268,"!K2:O22"))),5,1))</f>
        <v/>
      </c>
      <c r="T268" s="18" t="str">
        <f ca="1">IF(Protokoll!T268="","",VLOOKUP(Protokoll!T268,(INDIRECT(CONCATENATE($B268,"!R2:S22"))),2,1))</f>
        <v/>
      </c>
      <c r="U268" s="18" t="str">
        <f ca="1">IF(Protokoll!U268="","",VLOOKUP(Protokoll!U268,(INDIRECT(CONCATENATE($B268,"!M2:O22"))),3,1))</f>
        <v/>
      </c>
      <c r="V268" s="18" t="str">
        <f ca="1">IF(Protokoll!V268="","",VLOOKUP(Protokoll!V268,(INDIRECT(CONCATENATE($B268,"!N2:O22"))),2,1))</f>
        <v/>
      </c>
      <c r="W268" s="79" t="str">
        <f>IF(Protokoll!W268="","",Protokoll!W268)</f>
        <v/>
      </c>
      <c r="X268" s="81" t="str">
        <f t="shared" ca="1" si="113"/>
        <v/>
      </c>
      <c r="AB268" t="str">
        <f t="shared" ca="1" si="94"/>
        <v/>
      </c>
      <c r="AC268" t="str">
        <f t="shared" ca="1" si="95"/>
        <v/>
      </c>
      <c r="AD268" t="str">
        <f t="shared" ca="1" si="96"/>
        <v/>
      </c>
      <c r="AE268" t="str">
        <f t="shared" ca="1" si="97"/>
        <v/>
      </c>
      <c r="AF268" t="str">
        <f t="shared" ca="1" si="98"/>
        <v/>
      </c>
      <c r="AG268" t="str">
        <f t="shared" ca="1" si="99"/>
        <v/>
      </c>
      <c r="AH268" t="str">
        <f t="shared" ca="1" si="100"/>
        <v/>
      </c>
      <c r="AI268" t="str">
        <f t="shared" ca="1" si="101"/>
        <v/>
      </c>
      <c r="AJ268" t="str">
        <f t="shared" ca="1" si="102"/>
        <v/>
      </c>
      <c r="AL268" t="str">
        <f t="shared" ca="1" si="103"/>
        <v/>
      </c>
      <c r="AM268" t="str">
        <f t="shared" ca="1" si="104"/>
        <v/>
      </c>
      <c r="AN268" t="str">
        <f t="shared" ca="1" si="105"/>
        <v/>
      </c>
      <c r="AO268" t="str">
        <f t="shared" ca="1" si="106"/>
        <v/>
      </c>
      <c r="AP268" t="str">
        <f t="shared" ca="1" si="107"/>
        <v/>
      </c>
      <c r="AQ268" t="str">
        <f t="shared" ca="1" si="108"/>
        <v/>
      </c>
      <c r="AR268" t="str">
        <f t="shared" ca="1" si="109"/>
        <v/>
      </c>
      <c r="AS268" t="str">
        <f t="shared" ca="1" si="110"/>
        <v/>
      </c>
      <c r="AT268" t="str">
        <f t="shared" ca="1" si="111"/>
        <v/>
      </c>
    </row>
    <row r="269" spans="1:46" x14ac:dyDescent="0.3">
      <c r="A269" s="2">
        <v>267</v>
      </c>
      <c r="B269" s="19" t="str">
        <f t="shared" si="112"/>
        <v/>
      </c>
      <c r="C269" s="20" t="str">
        <f>IF(Protokoll!C269="","",Protokoll!C269)</f>
        <v/>
      </c>
      <c r="D269" s="20" t="str">
        <f>IF(Protokoll!D269="","",Protokoll!D269)</f>
        <v/>
      </c>
      <c r="E269" s="20" t="str">
        <f>IF(Protokoll!E269="","",Protokoll!E269)</f>
        <v/>
      </c>
      <c r="F269" s="20" t="str">
        <f>IF(Protokoll!F269="","",Protokoll!F269)</f>
        <v/>
      </c>
      <c r="G269" s="82" t="str">
        <f>IF(Protokoll!G269="","",Protokoll!G269)</f>
        <v/>
      </c>
      <c r="H269" s="20" t="str">
        <f>IF(Protokoll!H269="","",Protokoll!H269)</f>
        <v/>
      </c>
      <c r="I269" s="20" t="str">
        <f>IF(Protokoll!I269="","",Protokoll!I269)</f>
        <v/>
      </c>
      <c r="J269" s="83" t="str">
        <f>IF(Protokoll!J269="","",Protokoll!J269)</f>
        <v/>
      </c>
      <c r="K269" s="20" t="str">
        <f>IF(Protokoll!K269="","",Protokoll!K269)</f>
        <v/>
      </c>
      <c r="L269" s="20" t="str">
        <f>IF(Protokoll!L269="","",Protokoll!L269)</f>
        <v/>
      </c>
      <c r="M269" s="84" t="str">
        <f>IF(Protokoll!M269="","",Protokoll!M269)</f>
        <v/>
      </c>
      <c r="N269" s="20" t="str">
        <f ca="1">IF(Protokoll!N269="","",VLOOKUP(Protokoll!N269,(INDIRECT(CONCATENATE($B269,"!Q2:S22"))),3,1))</f>
        <v/>
      </c>
      <c r="O269" s="20" t="str">
        <f ca="1">IF(Protokoll!O269="","",VLOOKUP(Protokoll!O269,(INDIRECT(CONCATENATE($B269,"!G2:O22"))),9,1))</f>
        <v/>
      </c>
      <c r="P269" s="20" t="str">
        <f ca="1">IF(Protokoll!P269="","",VLOOKUP(Protokoll!P269,(INDIRECT(CONCATENATE($B269,"!H2:O22"))),8,1))</f>
        <v/>
      </c>
      <c r="Q269" s="20" t="str">
        <f ca="1">IF(Protokoll!Q269="","",VLOOKUP(Protokoll!Q269,(INDIRECT(CONCATENATE($B269,"!I2:O22"))),7,1))</f>
        <v/>
      </c>
      <c r="R269" s="20" t="str">
        <f ca="1">IF(Protokoll!R269="","",VLOOKUP(Protokoll!R269,(INDIRECT(CONCATENATE($B269,"!J2:O22"))),6,1))</f>
        <v/>
      </c>
      <c r="S269" s="20" t="str">
        <f ca="1">IF(Protokoll!S269="","",VLOOKUP(Protokoll!S269,(INDIRECT(CONCATENATE($B269,"!K2:O22"))),5,1))</f>
        <v/>
      </c>
      <c r="T269" s="20" t="str">
        <f ca="1">IF(Protokoll!T269="","",VLOOKUP(Protokoll!T269,(INDIRECT(CONCATENATE($B269,"!R2:S22"))),2,1))</f>
        <v/>
      </c>
      <c r="U269" s="20" t="str">
        <f ca="1">IF(Protokoll!U269="","",VLOOKUP(Protokoll!U269,(INDIRECT(CONCATENATE($B269,"!M2:O22"))),3,1))</f>
        <v/>
      </c>
      <c r="V269" s="20" t="str">
        <f ca="1">IF(Protokoll!V269="","",VLOOKUP(Protokoll!V269,(INDIRECT(CONCATENATE($B269,"!N2:O22"))),2,1))</f>
        <v/>
      </c>
      <c r="W269" s="83" t="str">
        <f>IF(Protokoll!W269="","",Protokoll!W269)</f>
        <v/>
      </c>
      <c r="X269" s="85" t="str">
        <f t="shared" ca="1" si="113"/>
        <v/>
      </c>
      <c r="AB269" t="str">
        <f t="shared" ca="1" si="94"/>
        <v/>
      </c>
      <c r="AC269" t="str">
        <f t="shared" ca="1" si="95"/>
        <v/>
      </c>
      <c r="AD269" t="str">
        <f t="shared" ca="1" si="96"/>
        <v/>
      </c>
      <c r="AE269" t="str">
        <f t="shared" ca="1" si="97"/>
        <v/>
      </c>
      <c r="AF269" t="str">
        <f t="shared" ca="1" si="98"/>
        <v/>
      </c>
      <c r="AG269" t="str">
        <f t="shared" ca="1" si="99"/>
        <v/>
      </c>
      <c r="AH269" t="str">
        <f t="shared" ca="1" si="100"/>
        <v/>
      </c>
      <c r="AI269" t="str">
        <f t="shared" ca="1" si="101"/>
        <v/>
      </c>
      <c r="AJ269" t="str">
        <f t="shared" ca="1" si="102"/>
        <v/>
      </c>
      <c r="AL269" t="str">
        <f t="shared" ca="1" si="103"/>
        <v/>
      </c>
      <c r="AM269" t="str">
        <f t="shared" ca="1" si="104"/>
        <v/>
      </c>
      <c r="AN269" t="str">
        <f t="shared" ca="1" si="105"/>
        <v/>
      </c>
      <c r="AO269" t="str">
        <f t="shared" ca="1" si="106"/>
        <v/>
      </c>
      <c r="AP269" t="str">
        <f t="shared" ca="1" si="107"/>
        <v/>
      </c>
      <c r="AQ269" t="str">
        <f t="shared" ca="1" si="108"/>
        <v/>
      </c>
      <c r="AR269" t="str">
        <f t="shared" ca="1" si="109"/>
        <v/>
      </c>
      <c r="AS269" t="str">
        <f t="shared" ca="1" si="110"/>
        <v/>
      </c>
      <c r="AT269" t="str">
        <f t="shared" ca="1" si="111"/>
        <v/>
      </c>
    </row>
    <row r="270" spans="1:46" x14ac:dyDescent="0.3">
      <c r="A270" s="15">
        <v>268</v>
      </c>
      <c r="B270" s="16" t="str">
        <f t="shared" si="112"/>
        <v/>
      </c>
      <c r="C270" s="18" t="str">
        <f>IF(Protokoll!C270="","",Protokoll!C270)</f>
        <v/>
      </c>
      <c r="D270" s="18" t="str">
        <f>IF(Protokoll!D270="","",Protokoll!D270)</f>
        <v/>
      </c>
      <c r="E270" s="18" t="str">
        <f>IF(Protokoll!E270="","",Protokoll!E270)</f>
        <v/>
      </c>
      <c r="F270" s="18" t="str">
        <f>IF(Protokoll!F270="","",Protokoll!F270)</f>
        <v/>
      </c>
      <c r="G270" s="86" t="str">
        <f>IF(Protokoll!G270="","",Protokoll!G270)</f>
        <v/>
      </c>
      <c r="H270" s="18" t="str">
        <f>IF(Protokoll!H270="","",Protokoll!H270)</f>
        <v/>
      </c>
      <c r="I270" s="18" t="str">
        <f>IF(Protokoll!I270="","",Protokoll!I270)</f>
        <v/>
      </c>
      <c r="J270" s="79" t="str">
        <f>IF(Protokoll!J270="","",Protokoll!J270)</f>
        <v/>
      </c>
      <c r="K270" s="18" t="str">
        <f>IF(Protokoll!K270="","",Protokoll!K270)</f>
        <v/>
      </c>
      <c r="L270" s="18" t="str">
        <f>IF(Protokoll!L270="","",Protokoll!L270)</f>
        <v/>
      </c>
      <c r="M270" s="80" t="str">
        <f>IF(Protokoll!M270="","",Protokoll!M270)</f>
        <v/>
      </c>
      <c r="N270" s="18" t="str">
        <f ca="1">IF(Protokoll!N270="","",VLOOKUP(Protokoll!N270,(INDIRECT(CONCATENATE($B270,"!Q2:S22"))),3,1))</f>
        <v/>
      </c>
      <c r="O270" s="18" t="str">
        <f ca="1">IF(Protokoll!O270="","",VLOOKUP(Protokoll!O270,(INDIRECT(CONCATENATE($B270,"!G2:O22"))),9,1))</f>
        <v/>
      </c>
      <c r="P270" s="18" t="str">
        <f ca="1">IF(Protokoll!P270="","",VLOOKUP(Protokoll!P270,(INDIRECT(CONCATENATE($B270,"!H2:O22"))),8,1))</f>
        <v/>
      </c>
      <c r="Q270" s="18" t="str">
        <f ca="1">IF(Protokoll!Q270="","",VLOOKUP(Protokoll!Q270,(INDIRECT(CONCATENATE($B270,"!I2:O22"))),7,1))</f>
        <v/>
      </c>
      <c r="R270" s="18" t="str">
        <f ca="1">IF(Protokoll!R270="","",VLOOKUP(Protokoll!R270,(INDIRECT(CONCATENATE($B270,"!J2:O22"))),6,1))</f>
        <v/>
      </c>
      <c r="S270" s="18" t="str">
        <f ca="1">IF(Protokoll!S270="","",VLOOKUP(Protokoll!S270,(INDIRECT(CONCATENATE($B270,"!K2:O22"))),5,1))</f>
        <v/>
      </c>
      <c r="T270" s="18" t="str">
        <f ca="1">IF(Protokoll!T270="","",VLOOKUP(Protokoll!T270,(INDIRECT(CONCATENATE($B270,"!R2:S22"))),2,1))</f>
        <v/>
      </c>
      <c r="U270" s="18" t="str">
        <f ca="1">IF(Protokoll!U270="","",VLOOKUP(Protokoll!U270,(INDIRECT(CONCATENATE($B270,"!M2:O22"))),3,1))</f>
        <v/>
      </c>
      <c r="V270" s="18" t="str">
        <f ca="1">IF(Protokoll!V270="","",VLOOKUP(Protokoll!V270,(INDIRECT(CONCATENATE($B270,"!N2:O22"))),2,1))</f>
        <v/>
      </c>
      <c r="W270" s="79" t="str">
        <f>IF(Protokoll!W270="","",Protokoll!W270)</f>
        <v/>
      </c>
      <c r="X270" s="81" t="str">
        <f t="shared" ca="1" si="113"/>
        <v/>
      </c>
      <c r="AB270" t="str">
        <f t="shared" ca="1" si="94"/>
        <v/>
      </c>
      <c r="AC270" t="str">
        <f t="shared" ca="1" si="95"/>
        <v/>
      </c>
      <c r="AD270" t="str">
        <f t="shared" ca="1" si="96"/>
        <v/>
      </c>
      <c r="AE270" t="str">
        <f t="shared" ca="1" si="97"/>
        <v/>
      </c>
      <c r="AF270" t="str">
        <f t="shared" ca="1" si="98"/>
        <v/>
      </c>
      <c r="AG270" t="str">
        <f t="shared" ca="1" si="99"/>
        <v/>
      </c>
      <c r="AH270" t="str">
        <f t="shared" ca="1" si="100"/>
        <v/>
      </c>
      <c r="AI270" t="str">
        <f t="shared" ca="1" si="101"/>
        <v/>
      </c>
      <c r="AJ270" t="str">
        <f t="shared" ca="1" si="102"/>
        <v/>
      </c>
      <c r="AL270" t="str">
        <f t="shared" ca="1" si="103"/>
        <v/>
      </c>
      <c r="AM270" t="str">
        <f t="shared" ca="1" si="104"/>
        <v/>
      </c>
      <c r="AN270" t="str">
        <f t="shared" ca="1" si="105"/>
        <v/>
      </c>
      <c r="AO270" t="str">
        <f t="shared" ca="1" si="106"/>
        <v/>
      </c>
      <c r="AP270" t="str">
        <f t="shared" ca="1" si="107"/>
        <v/>
      </c>
      <c r="AQ270" t="str">
        <f t="shared" ca="1" si="108"/>
        <v/>
      </c>
      <c r="AR270" t="str">
        <f t="shared" ca="1" si="109"/>
        <v/>
      </c>
      <c r="AS270" t="str">
        <f t="shared" ca="1" si="110"/>
        <v/>
      </c>
      <c r="AT270" t="str">
        <f t="shared" ca="1" si="111"/>
        <v/>
      </c>
    </row>
    <row r="271" spans="1:46" x14ac:dyDescent="0.3">
      <c r="A271" s="2">
        <v>269</v>
      </c>
      <c r="B271" s="19" t="str">
        <f t="shared" si="112"/>
        <v/>
      </c>
      <c r="C271" s="20" t="str">
        <f>IF(Protokoll!C271="","",Protokoll!C271)</f>
        <v/>
      </c>
      <c r="D271" s="20" t="str">
        <f>IF(Protokoll!D271="","",Protokoll!D271)</f>
        <v/>
      </c>
      <c r="E271" s="20" t="str">
        <f>IF(Protokoll!E271="","",Protokoll!E271)</f>
        <v/>
      </c>
      <c r="F271" s="20" t="str">
        <f>IF(Protokoll!F271="","",Protokoll!F271)</f>
        <v/>
      </c>
      <c r="G271" s="82" t="str">
        <f>IF(Protokoll!G271="","",Protokoll!G271)</f>
        <v/>
      </c>
      <c r="H271" s="20" t="str">
        <f>IF(Protokoll!H271="","",Protokoll!H271)</f>
        <v/>
      </c>
      <c r="I271" s="20" t="str">
        <f>IF(Protokoll!I271="","",Protokoll!I271)</f>
        <v/>
      </c>
      <c r="J271" s="83" t="str">
        <f>IF(Protokoll!J271="","",Protokoll!J271)</f>
        <v/>
      </c>
      <c r="K271" s="20" t="str">
        <f>IF(Protokoll!K271="","",Protokoll!K271)</f>
        <v/>
      </c>
      <c r="L271" s="20" t="str">
        <f>IF(Protokoll!L271="","",Protokoll!L271)</f>
        <v/>
      </c>
      <c r="M271" s="84" t="str">
        <f>IF(Protokoll!M271="","",Protokoll!M271)</f>
        <v/>
      </c>
      <c r="N271" s="20" t="str">
        <f ca="1">IF(Protokoll!N271="","",VLOOKUP(Protokoll!N271,(INDIRECT(CONCATENATE($B271,"!Q2:S22"))),3,1))</f>
        <v/>
      </c>
      <c r="O271" s="20" t="str">
        <f ca="1">IF(Protokoll!O271="","",VLOOKUP(Protokoll!O271,(INDIRECT(CONCATENATE($B271,"!G2:O22"))),9,1))</f>
        <v/>
      </c>
      <c r="P271" s="20" t="str">
        <f ca="1">IF(Protokoll!P271="","",VLOOKUP(Protokoll!P271,(INDIRECT(CONCATENATE($B271,"!H2:O22"))),8,1))</f>
        <v/>
      </c>
      <c r="Q271" s="20" t="str">
        <f ca="1">IF(Protokoll!Q271="","",VLOOKUP(Protokoll!Q271,(INDIRECT(CONCATENATE($B271,"!I2:O22"))),7,1))</f>
        <v/>
      </c>
      <c r="R271" s="20" t="str">
        <f ca="1">IF(Protokoll!R271="","",VLOOKUP(Protokoll!R271,(INDIRECT(CONCATENATE($B271,"!J2:O22"))),6,1))</f>
        <v/>
      </c>
      <c r="S271" s="20" t="str">
        <f ca="1">IF(Protokoll!S271="","",VLOOKUP(Protokoll!S271,(INDIRECT(CONCATENATE($B271,"!K2:O22"))),5,1))</f>
        <v/>
      </c>
      <c r="T271" s="20" t="str">
        <f ca="1">IF(Protokoll!T271="","",VLOOKUP(Protokoll!T271,(INDIRECT(CONCATENATE($B271,"!R2:S22"))),2,1))</f>
        <v/>
      </c>
      <c r="U271" s="20" t="str">
        <f ca="1">IF(Protokoll!U271="","",VLOOKUP(Protokoll!U271,(INDIRECT(CONCATENATE($B271,"!M2:O22"))),3,1))</f>
        <v/>
      </c>
      <c r="V271" s="20" t="str">
        <f ca="1">IF(Protokoll!V271="","",VLOOKUP(Protokoll!V271,(INDIRECT(CONCATENATE($B271,"!N2:O22"))),2,1))</f>
        <v/>
      </c>
      <c r="W271" s="83" t="str">
        <f>IF(Protokoll!W271="","",Protokoll!W271)</f>
        <v/>
      </c>
      <c r="X271" s="85" t="str">
        <f t="shared" ca="1" si="113"/>
        <v/>
      </c>
      <c r="AB271" t="str">
        <f t="shared" ca="1" si="94"/>
        <v/>
      </c>
      <c r="AC271" t="str">
        <f t="shared" ca="1" si="95"/>
        <v/>
      </c>
      <c r="AD271" t="str">
        <f t="shared" ca="1" si="96"/>
        <v/>
      </c>
      <c r="AE271" t="str">
        <f t="shared" ca="1" si="97"/>
        <v/>
      </c>
      <c r="AF271" t="str">
        <f t="shared" ca="1" si="98"/>
        <v/>
      </c>
      <c r="AG271" t="str">
        <f t="shared" ca="1" si="99"/>
        <v/>
      </c>
      <c r="AH271" t="str">
        <f t="shared" ca="1" si="100"/>
        <v/>
      </c>
      <c r="AI271" t="str">
        <f t="shared" ca="1" si="101"/>
        <v/>
      </c>
      <c r="AJ271" t="str">
        <f t="shared" ca="1" si="102"/>
        <v/>
      </c>
      <c r="AL271" t="str">
        <f t="shared" ca="1" si="103"/>
        <v/>
      </c>
      <c r="AM271" t="str">
        <f t="shared" ca="1" si="104"/>
        <v/>
      </c>
      <c r="AN271" t="str">
        <f t="shared" ca="1" si="105"/>
        <v/>
      </c>
      <c r="AO271" t="str">
        <f t="shared" ca="1" si="106"/>
        <v/>
      </c>
      <c r="AP271" t="str">
        <f t="shared" ca="1" si="107"/>
        <v/>
      </c>
      <c r="AQ271" t="str">
        <f t="shared" ca="1" si="108"/>
        <v/>
      </c>
      <c r="AR271" t="str">
        <f t="shared" ca="1" si="109"/>
        <v/>
      </c>
      <c r="AS271" t="str">
        <f t="shared" ca="1" si="110"/>
        <v/>
      </c>
      <c r="AT271" t="str">
        <f t="shared" ca="1" si="111"/>
        <v/>
      </c>
    </row>
    <row r="272" spans="1:46" x14ac:dyDescent="0.3">
      <c r="A272" s="15">
        <v>270</v>
      </c>
      <c r="B272" s="16" t="str">
        <f t="shared" si="112"/>
        <v/>
      </c>
      <c r="C272" s="18" t="str">
        <f>IF(Protokoll!C272="","",Protokoll!C272)</f>
        <v/>
      </c>
      <c r="D272" s="18" t="str">
        <f>IF(Protokoll!D272="","",Protokoll!D272)</f>
        <v/>
      </c>
      <c r="E272" s="18" t="str">
        <f>IF(Protokoll!E272="","",Protokoll!E272)</f>
        <v/>
      </c>
      <c r="F272" s="18" t="str">
        <f>IF(Protokoll!F272="","",Protokoll!F272)</f>
        <v/>
      </c>
      <c r="G272" s="86" t="str">
        <f>IF(Protokoll!G272="","",Protokoll!G272)</f>
        <v/>
      </c>
      <c r="H272" s="18" t="str">
        <f>IF(Protokoll!H272="","",Protokoll!H272)</f>
        <v/>
      </c>
      <c r="I272" s="18" t="str">
        <f>IF(Protokoll!I272="","",Protokoll!I272)</f>
        <v/>
      </c>
      <c r="J272" s="79" t="str">
        <f>IF(Protokoll!J272="","",Protokoll!J272)</f>
        <v/>
      </c>
      <c r="K272" s="18" t="str">
        <f>IF(Protokoll!K272="","",Protokoll!K272)</f>
        <v/>
      </c>
      <c r="L272" s="18" t="str">
        <f>IF(Protokoll!L272="","",Protokoll!L272)</f>
        <v/>
      </c>
      <c r="M272" s="80" t="str">
        <f>IF(Protokoll!M272="","",Protokoll!M272)</f>
        <v/>
      </c>
      <c r="N272" s="18" t="str">
        <f ca="1">IF(Protokoll!N272="","",VLOOKUP(Protokoll!N272,(INDIRECT(CONCATENATE($B272,"!Q2:S22"))),3,1))</f>
        <v/>
      </c>
      <c r="O272" s="18" t="str">
        <f ca="1">IF(Protokoll!O272="","",VLOOKUP(Protokoll!O272,(INDIRECT(CONCATENATE($B272,"!G2:O22"))),9,1))</f>
        <v/>
      </c>
      <c r="P272" s="18" t="str">
        <f ca="1">IF(Protokoll!P272="","",VLOOKUP(Protokoll!P272,(INDIRECT(CONCATENATE($B272,"!H2:O22"))),8,1))</f>
        <v/>
      </c>
      <c r="Q272" s="18" t="str">
        <f ca="1">IF(Protokoll!Q272="","",VLOOKUP(Protokoll!Q272,(INDIRECT(CONCATENATE($B272,"!I2:O22"))),7,1))</f>
        <v/>
      </c>
      <c r="R272" s="18" t="str">
        <f ca="1">IF(Protokoll!R272="","",VLOOKUP(Protokoll!R272,(INDIRECT(CONCATENATE($B272,"!J2:O22"))),6,1))</f>
        <v/>
      </c>
      <c r="S272" s="18" t="str">
        <f ca="1">IF(Protokoll!S272="","",VLOOKUP(Protokoll!S272,(INDIRECT(CONCATENATE($B272,"!K2:O22"))),5,1))</f>
        <v/>
      </c>
      <c r="T272" s="18" t="str">
        <f ca="1">IF(Protokoll!T272="","",VLOOKUP(Protokoll!T272,(INDIRECT(CONCATENATE($B272,"!R2:S22"))),2,1))</f>
        <v/>
      </c>
      <c r="U272" s="18" t="str">
        <f ca="1">IF(Protokoll!U272="","",VLOOKUP(Protokoll!U272,(INDIRECT(CONCATENATE($B272,"!M2:O22"))),3,1))</f>
        <v/>
      </c>
      <c r="V272" s="18" t="str">
        <f ca="1">IF(Protokoll!V272="","",VLOOKUP(Protokoll!V272,(INDIRECT(CONCATENATE($B272,"!N2:O22"))),2,1))</f>
        <v/>
      </c>
      <c r="W272" s="79" t="str">
        <f>IF(Protokoll!W272="","",Protokoll!W272)</f>
        <v/>
      </c>
      <c r="X272" s="81" t="str">
        <f t="shared" ca="1" si="113"/>
        <v/>
      </c>
      <c r="AB272" t="str">
        <f t="shared" ca="1" si="94"/>
        <v/>
      </c>
      <c r="AC272" t="str">
        <f t="shared" ca="1" si="95"/>
        <v/>
      </c>
      <c r="AD272" t="str">
        <f t="shared" ca="1" si="96"/>
        <v/>
      </c>
      <c r="AE272" t="str">
        <f t="shared" ca="1" si="97"/>
        <v/>
      </c>
      <c r="AF272" t="str">
        <f t="shared" ca="1" si="98"/>
        <v/>
      </c>
      <c r="AG272" t="str">
        <f t="shared" ca="1" si="99"/>
        <v/>
      </c>
      <c r="AH272" t="str">
        <f t="shared" ca="1" si="100"/>
        <v/>
      </c>
      <c r="AI272" t="str">
        <f t="shared" ca="1" si="101"/>
        <v/>
      </c>
      <c r="AJ272" t="str">
        <f t="shared" ca="1" si="102"/>
        <v/>
      </c>
      <c r="AL272" t="str">
        <f t="shared" ca="1" si="103"/>
        <v/>
      </c>
      <c r="AM272" t="str">
        <f t="shared" ca="1" si="104"/>
        <v/>
      </c>
      <c r="AN272" t="str">
        <f t="shared" ca="1" si="105"/>
        <v/>
      </c>
      <c r="AO272" t="str">
        <f t="shared" ca="1" si="106"/>
        <v/>
      </c>
      <c r="AP272" t="str">
        <f t="shared" ca="1" si="107"/>
        <v/>
      </c>
      <c r="AQ272" t="str">
        <f t="shared" ca="1" si="108"/>
        <v/>
      </c>
      <c r="AR272" t="str">
        <f t="shared" ca="1" si="109"/>
        <v/>
      </c>
      <c r="AS272" t="str">
        <f t="shared" ca="1" si="110"/>
        <v/>
      </c>
      <c r="AT272" t="str">
        <f t="shared" ca="1" si="111"/>
        <v/>
      </c>
    </row>
    <row r="273" spans="1:46" x14ac:dyDescent="0.3">
      <c r="A273" s="2">
        <v>271</v>
      </c>
      <c r="B273" s="19" t="str">
        <f t="shared" si="112"/>
        <v/>
      </c>
      <c r="C273" s="20" t="str">
        <f>IF(Protokoll!C273="","",Protokoll!C273)</f>
        <v/>
      </c>
      <c r="D273" s="20" t="str">
        <f>IF(Protokoll!D273="","",Protokoll!D273)</f>
        <v/>
      </c>
      <c r="E273" s="20" t="str">
        <f>IF(Protokoll!E273="","",Protokoll!E273)</f>
        <v/>
      </c>
      <c r="F273" s="20" t="str">
        <f>IF(Protokoll!F273="","",Protokoll!F273)</f>
        <v/>
      </c>
      <c r="G273" s="82" t="str">
        <f>IF(Protokoll!G273="","",Protokoll!G273)</f>
        <v/>
      </c>
      <c r="H273" s="20" t="str">
        <f>IF(Protokoll!H273="","",Protokoll!H273)</f>
        <v/>
      </c>
      <c r="I273" s="20" t="str">
        <f>IF(Protokoll!I273="","",Protokoll!I273)</f>
        <v/>
      </c>
      <c r="J273" s="83" t="str">
        <f>IF(Protokoll!J273="","",Protokoll!J273)</f>
        <v/>
      </c>
      <c r="K273" s="20" t="str">
        <f>IF(Protokoll!K273="","",Protokoll!K273)</f>
        <v/>
      </c>
      <c r="L273" s="20" t="str">
        <f>IF(Protokoll!L273="","",Protokoll!L273)</f>
        <v/>
      </c>
      <c r="M273" s="84" t="str">
        <f>IF(Protokoll!M273="","",Protokoll!M273)</f>
        <v/>
      </c>
      <c r="N273" s="20" t="str">
        <f ca="1">IF(Protokoll!N273="","",VLOOKUP(Protokoll!N273,(INDIRECT(CONCATENATE($B273,"!Q2:S22"))),3,1))</f>
        <v/>
      </c>
      <c r="O273" s="20" t="str">
        <f ca="1">IF(Protokoll!O273="","",VLOOKUP(Protokoll!O273,(INDIRECT(CONCATENATE($B273,"!G2:O22"))),9,1))</f>
        <v/>
      </c>
      <c r="P273" s="20" t="str">
        <f ca="1">IF(Protokoll!P273="","",VLOOKUP(Protokoll!P273,(INDIRECT(CONCATENATE($B273,"!H2:O22"))),8,1))</f>
        <v/>
      </c>
      <c r="Q273" s="20" t="str">
        <f ca="1">IF(Protokoll!Q273="","",VLOOKUP(Protokoll!Q273,(INDIRECT(CONCATENATE($B273,"!I2:O22"))),7,1))</f>
        <v/>
      </c>
      <c r="R273" s="20" t="str">
        <f ca="1">IF(Protokoll!R273="","",VLOOKUP(Protokoll!R273,(INDIRECT(CONCATENATE($B273,"!J2:O22"))),6,1))</f>
        <v/>
      </c>
      <c r="S273" s="20" t="str">
        <f ca="1">IF(Protokoll!S273="","",VLOOKUP(Protokoll!S273,(INDIRECT(CONCATENATE($B273,"!K2:O22"))),5,1))</f>
        <v/>
      </c>
      <c r="T273" s="20" t="str">
        <f ca="1">IF(Protokoll!T273="","",VLOOKUP(Protokoll!T273,(INDIRECT(CONCATENATE($B273,"!R2:S22"))),2,1))</f>
        <v/>
      </c>
      <c r="U273" s="20" t="str">
        <f ca="1">IF(Protokoll!U273="","",VLOOKUP(Protokoll!U273,(INDIRECT(CONCATENATE($B273,"!M2:O22"))),3,1))</f>
        <v/>
      </c>
      <c r="V273" s="20" t="str">
        <f ca="1">IF(Protokoll!V273="","",VLOOKUP(Protokoll!V273,(INDIRECT(CONCATENATE($B273,"!N2:O22"))),2,1))</f>
        <v/>
      </c>
      <c r="W273" s="83" t="str">
        <f>IF(Protokoll!W273="","",Protokoll!W273)</f>
        <v/>
      </c>
      <c r="X273" s="85" t="str">
        <f t="shared" ca="1" si="113"/>
        <v/>
      </c>
      <c r="AB273" t="str">
        <f t="shared" ca="1" si="94"/>
        <v/>
      </c>
      <c r="AC273" t="str">
        <f t="shared" ca="1" si="95"/>
        <v/>
      </c>
      <c r="AD273" t="str">
        <f t="shared" ca="1" si="96"/>
        <v/>
      </c>
      <c r="AE273" t="str">
        <f t="shared" ca="1" si="97"/>
        <v/>
      </c>
      <c r="AF273" t="str">
        <f t="shared" ca="1" si="98"/>
        <v/>
      </c>
      <c r="AG273" t="str">
        <f t="shared" ca="1" si="99"/>
        <v/>
      </c>
      <c r="AH273" t="str">
        <f t="shared" ca="1" si="100"/>
        <v/>
      </c>
      <c r="AI273" t="str">
        <f t="shared" ca="1" si="101"/>
        <v/>
      </c>
      <c r="AJ273" t="str">
        <f t="shared" ca="1" si="102"/>
        <v/>
      </c>
      <c r="AL273" t="str">
        <f t="shared" ca="1" si="103"/>
        <v/>
      </c>
      <c r="AM273" t="str">
        <f t="shared" ca="1" si="104"/>
        <v/>
      </c>
      <c r="AN273" t="str">
        <f t="shared" ca="1" si="105"/>
        <v/>
      </c>
      <c r="AO273" t="str">
        <f t="shared" ca="1" si="106"/>
        <v/>
      </c>
      <c r="AP273" t="str">
        <f t="shared" ca="1" si="107"/>
        <v/>
      </c>
      <c r="AQ273" t="str">
        <f t="shared" ca="1" si="108"/>
        <v/>
      </c>
      <c r="AR273" t="str">
        <f t="shared" ca="1" si="109"/>
        <v/>
      </c>
      <c r="AS273" t="str">
        <f t="shared" ca="1" si="110"/>
        <v/>
      </c>
      <c r="AT273" t="str">
        <f t="shared" ca="1" si="111"/>
        <v/>
      </c>
    </row>
    <row r="274" spans="1:46" x14ac:dyDescent="0.3">
      <c r="A274" s="15">
        <v>272</v>
      </c>
      <c r="B274" s="16" t="str">
        <f t="shared" si="112"/>
        <v/>
      </c>
      <c r="C274" s="18" t="str">
        <f>IF(Protokoll!C274="","",Protokoll!C274)</f>
        <v/>
      </c>
      <c r="D274" s="18" t="str">
        <f>IF(Protokoll!D274="","",Protokoll!D274)</f>
        <v/>
      </c>
      <c r="E274" s="18" t="str">
        <f>IF(Protokoll!E274="","",Protokoll!E274)</f>
        <v/>
      </c>
      <c r="F274" s="18" t="str">
        <f>IF(Protokoll!F274="","",Protokoll!F274)</f>
        <v/>
      </c>
      <c r="G274" s="86" t="str">
        <f>IF(Protokoll!G274="","",Protokoll!G274)</f>
        <v/>
      </c>
      <c r="H274" s="18" t="str">
        <f>IF(Protokoll!H274="","",Protokoll!H274)</f>
        <v/>
      </c>
      <c r="I274" s="18" t="str">
        <f>IF(Protokoll!I274="","",Protokoll!I274)</f>
        <v/>
      </c>
      <c r="J274" s="79" t="str">
        <f>IF(Protokoll!J274="","",Protokoll!J274)</f>
        <v/>
      </c>
      <c r="K274" s="18" t="str">
        <f>IF(Protokoll!K274="","",Protokoll!K274)</f>
        <v/>
      </c>
      <c r="L274" s="18" t="str">
        <f>IF(Protokoll!L274="","",Protokoll!L274)</f>
        <v/>
      </c>
      <c r="M274" s="80" t="str">
        <f>IF(Protokoll!M274="","",Protokoll!M274)</f>
        <v/>
      </c>
      <c r="N274" s="18" t="str">
        <f ca="1">IF(Protokoll!N274="","",VLOOKUP(Protokoll!N274,(INDIRECT(CONCATENATE($B274,"!Q2:S22"))),3,1))</f>
        <v/>
      </c>
      <c r="O274" s="18" t="str">
        <f ca="1">IF(Protokoll!O274="","",VLOOKUP(Protokoll!O274,(INDIRECT(CONCATENATE($B274,"!G2:O22"))),9,1))</f>
        <v/>
      </c>
      <c r="P274" s="18" t="str">
        <f ca="1">IF(Protokoll!P274="","",VLOOKUP(Protokoll!P274,(INDIRECT(CONCATENATE($B274,"!H2:O22"))),8,1))</f>
        <v/>
      </c>
      <c r="Q274" s="18" t="str">
        <f ca="1">IF(Protokoll!Q274="","",VLOOKUP(Protokoll!Q274,(INDIRECT(CONCATENATE($B274,"!I2:O22"))),7,1))</f>
        <v/>
      </c>
      <c r="R274" s="18" t="str">
        <f ca="1">IF(Protokoll!R274="","",VLOOKUP(Protokoll!R274,(INDIRECT(CONCATENATE($B274,"!J2:O22"))),6,1))</f>
        <v/>
      </c>
      <c r="S274" s="18" t="str">
        <f ca="1">IF(Protokoll!S274="","",VLOOKUP(Protokoll!S274,(INDIRECT(CONCATENATE($B274,"!K2:O22"))),5,1))</f>
        <v/>
      </c>
      <c r="T274" s="18" t="str">
        <f ca="1">IF(Protokoll!T274="","",VLOOKUP(Protokoll!T274,(INDIRECT(CONCATENATE($B274,"!R2:S22"))),2,1))</f>
        <v/>
      </c>
      <c r="U274" s="18" t="str">
        <f ca="1">IF(Protokoll!U274="","",VLOOKUP(Protokoll!U274,(INDIRECT(CONCATENATE($B274,"!M2:O22"))),3,1))</f>
        <v/>
      </c>
      <c r="V274" s="18" t="str">
        <f ca="1">IF(Protokoll!V274="","",VLOOKUP(Protokoll!V274,(INDIRECT(CONCATENATE($B274,"!N2:O22"))),2,1))</f>
        <v/>
      </c>
      <c r="W274" s="79" t="str">
        <f>IF(Protokoll!W274="","",Protokoll!W274)</f>
        <v/>
      </c>
      <c r="X274" s="81" t="str">
        <f t="shared" ca="1" si="113"/>
        <v/>
      </c>
      <c r="AB274" t="str">
        <f t="shared" ca="1" si="94"/>
        <v/>
      </c>
      <c r="AC274" t="str">
        <f t="shared" ca="1" si="95"/>
        <v/>
      </c>
      <c r="AD274" t="str">
        <f t="shared" ca="1" si="96"/>
        <v/>
      </c>
      <c r="AE274" t="str">
        <f t="shared" ca="1" si="97"/>
        <v/>
      </c>
      <c r="AF274" t="str">
        <f t="shared" ca="1" si="98"/>
        <v/>
      </c>
      <c r="AG274" t="str">
        <f t="shared" ca="1" si="99"/>
        <v/>
      </c>
      <c r="AH274" t="str">
        <f t="shared" ca="1" si="100"/>
        <v/>
      </c>
      <c r="AI274" t="str">
        <f t="shared" ca="1" si="101"/>
        <v/>
      </c>
      <c r="AJ274" t="str">
        <f t="shared" ca="1" si="102"/>
        <v/>
      </c>
      <c r="AL274" t="str">
        <f t="shared" ca="1" si="103"/>
        <v/>
      </c>
      <c r="AM274" t="str">
        <f t="shared" ca="1" si="104"/>
        <v/>
      </c>
      <c r="AN274" t="str">
        <f t="shared" ca="1" si="105"/>
        <v/>
      </c>
      <c r="AO274" t="str">
        <f t="shared" ca="1" si="106"/>
        <v/>
      </c>
      <c r="AP274" t="str">
        <f t="shared" ca="1" si="107"/>
        <v/>
      </c>
      <c r="AQ274" t="str">
        <f t="shared" ca="1" si="108"/>
        <v/>
      </c>
      <c r="AR274" t="str">
        <f t="shared" ca="1" si="109"/>
        <v/>
      </c>
      <c r="AS274" t="str">
        <f t="shared" ca="1" si="110"/>
        <v/>
      </c>
      <c r="AT274" t="str">
        <f t="shared" ca="1" si="111"/>
        <v/>
      </c>
    </row>
    <row r="275" spans="1:46" x14ac:dyDescent="0.3">
      <c r="A275" s="2">
        <v>273</v>
      </c>
      <c r="B275" s="19" t="str">
        <f t="shared" si="112"/>
        <v/>
      </c>
      <c r="C275" s="20" t="str">
        <f>IF(Protokoll!C275="","",Protokoll!C275)</f>
        <v/>
      </c>
      <c r="D275" s="20" t="str">
        <f>IF(Protokoll!D275="","",Protokoll!D275)</f>
        <v/>
      </c>
      <c r="E275" s="20" t="str">
        <f>IF(Protokoll!E275="","",Protokoll!E275)</f>
        <v/>
      </c>
      <c r="F275" s="20" t="str">
        <f>IF(Protokoll!F275="","",Protokoll!F275)</f>
        <v/>
      </c>
      <c r="G275" s="82" t="str">
        <f>IF(Protokoll!G275="","",Protokoll!G275)</f>
        <v/>
      </c>
      <c r="H275" s="20" t="str">
        <f>IF(Protokoll!H275="","",Protokoll!H275)</f>
        <v/>
      </c>
      <c r="I275" s="20" t="str">
        <f>IF(Protokoll!I275="","",Protokoll!I275)</f>
        <v/>
      </c>
      <c r="J275" s="83" t="str">
        <f>IF(Protokoll!J275="","",Protokoll!J275)</f>
        <v/>
      </c>
      <c r="K275" s="20" t="str">
        <f>IF(Protokoll!K275="","",Protokoll!K275)</f>
        <v/>
      </c>
      <c r="L275" s="20" t="str">
        <f>IF(Protokoll!L275="","",Protokoll!L275)</f>
        <v/>
      </c>
      <c r="M275" s="84" t="str">
        <f>IF(Protokoll!M275="","",Protokoll!M275)</f>
        <v/>
      </c>
      <c r="N275" s="20" t="str">
        <f ca="1">IF(Protokoll!N275="","",VLOOKUP(Protokoll!N275,(INDIRECT(CONCATENATE($B275,"!Q2:S22"))),3,1))</f>
        <v/>
      </c>
      <c r="O275" s="20" t="str">
        <f ca="1">IF(Protokoll!O275="","",VLOOKUP(Protokoll!O275,(INDIRECT(CONCATENATE($B275,"!G2:O22"))),9,1))</f>
        <v/>
      </c>
      <c r="P275" s="20" t="str">
        <f ca="1">IF(Protokoll!P275="","",VLOOKUP(Protokoll!P275,(INDIRECT(CONCATENATE($B275,"!H2:O22"))),8,1))</f>
        <v/>
      </c>
      <c r="Q275" s="20" t="str">
        <f ca="1">IF(Protokoll!Q275="","",VLOOKUP(Protokoll!Q275,(INDIRECT(CONCATENATE($B275,"!I2:O22"))),7,1))</f>
        <v/>
      </c>
      <c r="R275" s="20" t="str">
        <f ca="1">IF(Protokoll!R275="","",VLOOKUP(Protokoll!R275,(INDIRECT(CONCATENATE($B275,"!J2:O22"))),6,1))</f>
        <v/>
      </c>
      <c r="S275" s="20" t="str">
        <f ca="1">IF(Protokoll!S275="","",VLOOKUP(Protokoll!S275,(INDIRECT(CONCATENATE($B275,"!K2:O22"))),5,1))</f>
        <v/>
      </c>
      <c r="T275" s="20" t="str">
        <f ca="1">IF(Protokoll!T275="","",VLOOKUP(Protokoll!T275,(INDIRECT(CONCATENATE($B275,"!R2:S22"))),2,1))</f>
        <v/>
      </c>
      <c r="U275" s="20" t="str">
        <f ca="1">IF(Protokoll!U275="","",VLOOKUP(Protokoll!U275,(INDIRECT(CONCATENATE($B275,"!M2:O22"))),3,1))</f>
        <v/>
      </c>
      <c r="V275" s="20" t="str">
        <f ca="1">IF(Protokoll!V275="","",VLOOKUP(Protokoll!V275,(INDIRECT(CONCATENATE($B275,"!N2:O22"))),2,1))</f>
        <v/>
      </c>
      <c r="W275" s="83" t="str">
        <f>IF(Protokoll!W275="","",Protokoll!W275)</f>
        <v/>
      </c>
      <c r="X275" s="85" t="str">
        <f t="shared" ca="1" si="113"/>
        <v/>
      </c>
      <c r="AB275" t="str">
        <f t="shared" ca="1" si="94"/>
        <v/>
      </c>
      <c r="AC275" t="str">
        <f t="shared" ca="1" si="95"/>
        <v/>
      </c>
      <c r="AD275" t="str">
        <f t="shared" ca="1" si="96"/>
        <v/>
      </c>
      <c r="AE275" t="str">
        <f t="shared" ca="1" si="97"/>
        <v/>
      </c>
      <c r="AF275" t="str">
        <f t="shared" ca="1" si="98"/>
        <v/>
      </c>
      <c r="AG275" t="str">
        <f t="shared" ca="1" si="99"/>
        <v/>
      </c>
      <c r="AH275" t="str">
        <f t="shared" ca="1" si="100"/>
        <v/>
      </c>
      <c r="AI275" t="str">
        <f t="shared" ca="1" si="101"/>
        <v/>
      </c>
      <c r="AJ275" t="str">
        <f t="shared" ca="1" si="102"/>
        <v/>
      </c>
      <c r="AL275" t="str">
        <f t="shared" ca="1" si="103"/>
        <v/>
      </c>
      <c r="AM275" t="str">
        <f t="shared" ca="1" si="104"/>
        <v/>
      </c>
      <c r="AN275" t="str">
        <f t="shared" ca="1" si="105"/>
        <v/>
      </c>
      <c r="AO275" t="str">
        <f t="shared" ca="1" si="106"/>
        <v/>
      </c>
      <c r="AP275" t="str">
        <f t="shared" ca="1" si="107"/>
        <v/>
      </c>
      <c r="AQ275" t="str">
        <f t="shared" ca="1" si="108"/>
        <v/>
      </c>
      <c r="AR275" t="str">
        <f t="shared" ca="1" si="109"/>
        <v/>
      </c>
      <c r="AS275" t="str">
        <f t="shared" ca="1" si="110"/>
        <v/>
      </c>
      <c r="AT275" t="str">
        <f t="shared" ca="1" si="111"/>
        <v/>
      </c>
    </row>
    <row r="276" spans="1:46" x14ac:dyDescent="0.3">
      <c r="A276" s="15">
        <v>274</v>
      </c>
      <c r="B276" s="16" t="str">
        <f t="shared" si="112"/>
        <v/>
      </c>
      <c r="C276" s="18" t="str">
        <f>IF(Protokoll!C276="","",Protokoll!C276)</f>
        <v/>
      </c>
      <c r="D276" s="18" t="str">
        <f>IF(Protokoll!D276="","",Protokoll!D276)</f>
        <v/>
      </c>
      <c r="E276" s="18" t="str">
        <f>IF(Protokoll!E276="","",Protokoll!E276)</f>
        <v/>
      </c>
      <c r="F276" s="18" t="str">
        <f>IF(Protokoll!F276="","",Protokoll!F276)</f>
        <v/>
      </c>
      <c r="G276" s="86" t="str">
        <f>IF(Protokoll!G276="","",Protokoll!G276)</f>
        <v/>
      </c>
      <c r="H276" s="18" t="str">
        <f>IF(Protokoll!H276="","",Protokoll!H276)</f>
        <v/>
      </c>
      <c r="I276" s="18" t="str">
        <f>IF(Protokoll!I276="","",Protokoll!I276)</f>
        <v/>
      </c>
      <c r="J276" s="79" t="str">
        <f>IF(Protokoll!J276="","",Protokoll!J276)</f>
        <v/>
      </c>
      <c r="K276" s="18" t="str">
        <f>IF(Protokoll!K276="","",Protokoll!K276)</f>
        <v/>
      </c>
      <c r="L276" s="18" t="str">
        <f>IF(Protokoll!L276="","",Protokoll!L276)</f>
        <v/>
      </c>
      <c r="M276" s="80" t="str">
        <f>IF(Protokoll!M276="","",Protokoll!M276)</f>
        <v/>
      </c>
      <c r="N276" s="18" t="str">
        <f ca="1">IF(Protokoll!N276="","",VLOOKUP(Protokoll!N276,(INDIRECT(CONCATENATE($B276,"!Q2:S22"))),3,1))</f>
        <v/>
      </c>
      <c r="O276" s="18" t="str">
        <f ca="1">IF(Protokoll!O276="","",VLOOKUP(Protokoll!O276,(INDIRECT(CONCATENATE($B276,"!G2:O22"))),9,1))</f>
        <v/>
      </c>
      <c r="P276" s="18" t="str">
        <f ca="1">IF(Protokoll!P276="","",VLOOKUP(Protokoll!P276,(INDIRECT(CONCATENATE($B276,"!H2:O22"))),8,1))</f>
        <v/>
      </c>
      <c r="Q276" s="18" t="str">
        <f ca="1">IF(Protokoll!Q276="","",VLOOKUP(Protokoll!Q276,(INDIRECT(CONCATENATE($B276,"!I2:O22"))),7,1))</f>
        <v/>
      </c>
      <c r="R276" s="18" t="str">
        <f ca="1">IF(Protokoll!R276="","",VLOOKUP(Protokoll!R276,(INDIRECT(CONCATENATE($B276,"!J2:O22"))),6,1))</f>
        <v/>
      </c>
      <c r="S276" s="18" t="str">
        <f ca="1">IF(Protokoll!S276="","",VLOOKUP(Protokoll!S276,(INDIRECT(CONCATENATE($B276,"!K2:O22"))),5,1))</f>
        <v/>
      </c>
      <c r="T276" s="18" t="str">
        <f ca="1">IF(Protokoll!T276="","",VLOOKUP(Protokoll!T276,(INDIRECT(CONCATENATE($B276,"!R2:S22"))),2,1))</f>
        <v/>
      </c>
      <c r="U276" s="18" t="str">
        <f ca="1">IF(Protokoll!U276="","",VLOOKUP(Protokoll!U276,(INDIRECT(CONCATENATE($B276,"!M2:O22"))),3,1))</f>
        <v/>
      </c>
      <c r="V276" s="18" t="str">
        <f ca="1">IF(Protokoll!V276="","",VLOOKUP(Protokoll!V276,(INDIRECT(CONCATENATE($B276,"!N2:O22"))),2,1))</f>
        <v/>
      </c>
      <c r="W276" s="79" t="str">
        <f>IF(Protokoll!W276="","",Protokoll!W276)</f>
        <v/>
      </c>
      <c r="X276" s="81" t="str">
        <f t="shared" ca="1" si="113"/>
        <v/>
      </c>
      <c r="AB276" t="str">
        <f t="shared" ca="1" si="94"/>
        <v/>
      </c>
      <c r="AC276" t="str">
        <f t="shared" ca="1" si="95"/>
        <v/>
      </c>
      <c r="AD276" t="str">
        <f t="shared" ca="1" si="96"/>
        <v/>
      </c>
      <c r="AE276" t="str">
        <f t="shared" ca="1" si="97"/>
        <v/>
      </c>
      <c r="AF276" t="str">
        <f t="shared" ca="1" si="98"/>
        <v/>
      </c>
      <c r="AG276" t="str">
        <f t="shared" ca="1" si="99"/>
        <v/>
      </c>
      <c r="AH276" t="str">
        <f t="shared" ca="1" si="100"/>
        <v/>
      </c>
      <c r="AI276" t="str">
        <f t="shared" ca="1" si="101"/>
        <v/>
      </c>
      <c r="AJ276" t="str">
        <f t="shared" ca="1" si="102"/>
        <v/>
      </c>
      <c r="AL276" t="str">
        <f t="shared" ca="1" si="103"/>
        <v/>
      </c>
      <c r="AM276" t="str">
        <f t="shared" ca="1" si="104"/>
        <v/>
      </c>
      <c r="AN276" t="str">
        <f t="shared" ca="1" si="105"/>
        <v/>
      </c>
      <c r="AO276" t="str">
        <f t="shared" ca="1" si="106"/>
        <v/>
      </c>
      <c r="AP276" t="str">
        <f t="shared" ca="1" si="107"/>
        <v/>
      </c>
      <c r="AQ276" t="str">
        <f t="shared" ca="1" si="108"/>
        <v/>
      </c>
      <c r="AR276" t="str">
        <f t="shared" ca="1" si="109"/>
        <v/>
      </c>
      <c r="AS276" t="str">
        <f t="shared" ca="1" si="110"/>
        <v/>
      </c>
      <c r="AT276" t="str">
        <f t="shared" ca="1" si="111"/>
        <v/>
      </c>
    </row>
    <row r="277" spans="1:46" x14ac:dyDescent="0.3">
      <c r="A277" s="2">
        <v>275</v>
      </c>
      <c r="B277" s="19" t="str">
        <f t="shared" si="112"/>
        <v/>
      </c>
      <c r="C277" s="20" t="str">
        <f>IF(Protokoll!C277="","",Protokoll!C277)</f>
        <v/>
      </c>
      <c r="D277" s="20" t="str">
        <f>IF(Protokoll!D277="","",Protokoll!D277)</f>
        <v/>
      </c>
      <c r="E277" s="20" t="str">
        <f>IF(Protokoll!E277="","",Protokoll!E277)</f>
        <v/>
      </c>
      <c r="F277" s="20" t="str">
        <f>IF(Protokoll!F277="","",Protokoll!F277)</f>
        <v/>
      </c>
      <c r="G277" s="82" t="str">
        <f>IF(Protokoll!G277="","",Protokoll!G277)</f>
        <v/>
      </c>
      <c r="H277" s="20" t="str">
        <f>IF(Protokoll!H277="","",Protokoll!H277)</f>
        <v/>
      </c>
      <c r="I277" s="20" t="str">
        <f>IF(Protokoll!I277="","",Protokoll!I277)</f>
        <v/>
      </c>
      <c r="J277" s="83" t="str">
        <f>IF(Protokoll!J277="","",Protokoll!J277)</f>
        <v/>
      </c>
      <c r="K277" s="20" t="str">
        <f>IF(Protokoll!K277="","",Protokoll!K277)</f>
        <v/>
      </c>
      <c r="L277" s="20" t="str">
        <f>IF(Protokoll!L277="","",Protokoll!L277)</f>
        <v/>
      </c>
      <c r="M277" s="84" t="str">
        <f>IF(Protokoll!M277="","",Protokoll!M277)</f>
        <v/>
      </c>
      <c r="N277" s="20" t="str">
        <f ca="1">IF(Protokoll!N277="","",VLOOKUP(Protokoll!N277,(INDIRECT(CONCATENATE($B277,"!Q2:S22"))),3,1))</f>
        <v/>
      </c>
      <c r="O277" s="20" t="str">
        <f ca="1">IF(Protokoll!O277="","",VLOOKUP(Protokoll!O277,(INDIRECT(CONCATENATE($B277,"!G2:O22"))),9,1))</f>
        <v/>
      </c>
      <c r="P277" s="20" t="str">
        <f ca="1">IF(Protokoll!P277="","",VLOOKUP(Protokoll!P277,(INDIRECT(CONCATENATE($B277,"!H2:O22"))),8,1))</f>
        <v/>
      </c>
      <c r="Q277" s="20" t="str">
        <f ca="1">IF(Protokoll!Q277="","",VLOOKUP(Protokoll!Q277,(INDIRECT(CONCATENATE($B277,"!I2:O22"))),7,1))</f>
        <v/>
      </c>
      <c r="R277" s="20" t="str">
        <f ca="1">IF(Protokoll!R277="","",VLOOKUP(Protokoll!R277,(INDIRECT(CONCATENATE($B277,"!J2:O22"))),6,1))</f>
        <v/>
      </c>
      <c r="S277" s="20" t="str">
        <f ca="1">IF(Protokoll!S277="","",VLOOKUP(Protokoll!S277,(INDIRECT(CONCATENATE($B277,"!K2:O22"))),5,1))</f>
        <v/>
      </c>
      <c r="T277" s="20" t="str">
        <f ca="1">IF(Protokoll!T277="","",VLOOKUP(Protokoll!T277,(INDIRECT(CONCATENATE($B277,"!R2:S22"))),2,1))</f>
        <v/>
      </c>
      <c r="U277" s="20" t="str">
        <f ca="1">IF(Protokoll!U277="","",VLOOKUP(Protokoll!U277,(INDIRECT(CONCATENATE($B277,"!M2:O22"))),3,1))</f>
        <v/>
      </c>
      <c r="V277" s="20" t="str">
        <f ca="1">IF(Protokoll!V277="","",VLOOKUP(Protokoll!V277,(INDIRECT(CONCATENATE($B277,"!N2:O22"))),2,1))</f>
        <v/>
      </c>
      <c r="W277" s="83" t="str">
        <f>IF(Protokoll!W277="","",Protokoll!W277)</f>
        <v/>
      </c>
      <c r="X277" s="85" t="str">
        <f t="shared" ca="1" si="113"/>
        <v/>
      </c>
      <c r="AB277" t="str">
        <f t="shared" ca="1" si="94"/>
        <v/>
      </c>
      <c r="AC277" t="str">
        <f t="shared" ca="1" si="95"/>
        <v/>
      </c>
      <c r="AD277" t="str">
        <f t="shared" ca="1" si="96"/>
        <v/>
      </c>
      <c r="AE277" t="str">
        <f t="shared" ca="1" si="97"/>
        <v/>
      </c>
      <c r="AF277" t="str">
        <f t="shared" ca="1" si="98"/>
        <v/>
      </c>
      <c r="AG277" t="str">
        <f t="shared" ca="1" si="99"/>
        <v/>
      </c>
      <c r="AH277" t="str">
        <f t="shared" ca="1" si="100"/>
        <v/>
      </c>
      <c r="AI277" t="str">
        <f t="shared" ca="1" si="101"/>
        <v/>
      </c>
      <c r="AJ277" t="str">
        <f t="shared" ca="1" si="102"/>
        <v/>
      </c>
      <c r="AL277" t="str">
        <f t="shared" ca="1" si="103"/>
        <v/>
      </c>
      <c r="AM277" t="str">
        <f t="shared" ca="1" si="104"/>
        <v/>
      </c>
      <c r="AN277" t="str">
        <f t="shared" ca="1" si="105"/>
        <v/>
      </c>
      <c r="AO277" t="str">
        <f t="shared" ca="1" si="106"/>
        <v/>
      </c>
      <c r="AP277" t="str">
        <f t="shared" ca="1" si="107"/>
        <v/>
      </c>
      <c r="AQ277" t="str">
        <f t="shared" ca="1" si="108"/>
        <v/>
      </c>
      <c r="AR277" t="str">
        <f t="shared" ca="1" si="109"/>
        <v/>
      </c>
      <c r="AS277" t="str">
        <f t="shared" ca="1" si="110"/>
        <v/>
      </c>
      <c r="AT277" t="str">
        <f t="shared" ca="1" si="111"/>
        <v/>
      </c>
    </row>
    <row r="278" spans="1:46" x14ac:dyDescent="0.3">
      <c r="A278" s="15">
        <v>276</v>
      </c>
      <c r="B278" s="16" t="str">
        <f t="shared" si="112"/>
        <v/>
      </c>
      <c r="C278" s="18" t="str">
        <f>IF(Protokoll!C278="","",Protokoll!C278)</f>
        <v/>
      </c>
      <c r="D278" s="18" t="str">
        <f>IF(Protokoll!D278="","",Protokoll!D278)</f>
        <v/>
      </c>
      <c r="E278" s="18" t="str">
        <f>IF(Protokoll!E278="","",Protokoll!E278)</f>
        <v/>
      </c>
      <c r="F278" s="18" t="str">
        <f>IF(Protokoll!F278="","",Protokoll!F278)</f>
        <v/>
      </c>
      <c r="G278" s="86" t="str">
        <f>IF(Protokoll!G278="","",Protokoll!G278)</f>
        <v/>
      </c>
      <c r="H278" s="18" t="str">
        <f>IF(Protokoll!H278="","",Protokoll!H278)</f>
        <v/>
      </c>
      <c r="I278" s="18" t="str">
        <f>IF(Protokoll!I278="","",Protokoll!I278)</f>
        <v/>
      </c>
      <c r="J278" s="79" t="str">
        <f>IF(Protokoll!J278="","",Protokoll!J278)</f>
        <v/>
      </c>
      <c r="K278" s="18" t="str">
        <f>IF(Protokoll!K278="","",Protokoll!K278)</f>
        <v/>
      </c>
      <c r="L278" s="18" t="str">
        <f>IF(Protokoll!L278="","",Protokoll!L278)</f>
        <v/>
      </c>
      <c r="M278" s="80" t="str">
        <f>IF(Protokoll!M278="","",Protokoll!M278)</f>
        <v/>
      </c>
      <c r="N278" s="18" t="str">
        <f ca="1">IF(Protokoll!N278="","",VLOOKUP(Protokoll!N278,(INDIRECT(CONCATENATE($B278,"!Q2:S22"))),3,1))</f>
        <v/>
      </c>
      <c r="O278" s="18" t="str">
        <f ca="1">IF(Protokoll!O278="","",VLOOKUP(Protokoll!O278,(INDIRECT(CONCATENATE($B278,"!G2:O22"))),9,1))</f>
        <v/>
      </c>
      <c r="P278" s="18" t="str">
        <f ca="1">IF(Protokoll!P278="","",VLOOKUP(Protokoll!P278,(INDIRECT(CONCATENATE($B278,"!H2:O22"))),8,1))</f>
        <v/>
      </c>
      <c r="Q278" s="18" t="str">
        <f ca="1">IF(Protokoll!Q278="","",VLOOKUP(Protokoll!Q278,(INDIRECT(CONCATENATE($B278,"!I2:O22"))),7,1))</f>
        <v/>
      </c>
      <c r="R278" s="18" t="str">
        <f ca="1">IF(Protokoll!R278="","",VLOOKUP(Protokoll!R278,(INDIRECT(CONCATENATE($B278,"!J2:O22"))),6,1))</f>
        <v/>
      </c>
      <c r="S278" s="18" t="str">
        <f ca="1">IF(Protokoll!S278="","",VLOOKUP(Protokoll!S278,(INDIRECT(CONCATENATE($B278,"!K2:O22"))),5,1))</f>
        <v/>
      </c>
      <c r="T278" s="18" t="str">
        <f ca="1">IF(Protokoll!T278="","",VLOOKUP(Protokoll!T278,(INDIRECT(CONCATENATE($B278,"!R2:S22"))),2,1))</f>
        <v/>
      </c>
      <c r="U278" s="18" t="str">
        <f ca="1">IF(Protokoll!U278="","",VLOOKUP(Protokoll!U278,(INDIRECT(CONCATENATE($B278,"!M2:O22"))),3,1))</f>
        <v/>
      </c>
      <c r="V278" s="18" t="str">
        <f ca="1">IF(Protokoll!V278="","",VLOOKUP(Protokoll!V278,(INDIRECT(CONCATENATE($B278,"!N2:O22"))),2,1))</f>
        <v/>
      </c>
      <c r="W278" s="79" t="str">
        <f>IF(Protokoll!W278="","",Protokoll!W278)</f>
        <v/>
      </c>
      <c r="X278" s="81" t="str">
        <f t="shared" ca="1" si="113"/>
        <v/>
      </c>
      <c r="AB278" t="str">
        <f t="shared" ca="1" si="94"/>
        <v/>
      </c>
      <c r="AC278" t="str">
        <f t="shared" ca="1" si="95"/>
        <v/>
      </c>
      <c r="AD278" t="str">
        <f t="shared" ca="1" si="96"/>
        <v/>
      </c>
      <c r="AE278" t="str">
        <f t="shared" ca="1" si="97"/>
        <v/>
      </c>
      <c r="AF278" t="str">
        <f t="shared" ca="1" si="98"/>
        <v/>
      </c>
      <c r="AG278" t="str">
        <f t="shared" ca="1" si="99"/>
        <v/>
      </c>
      <c r="AH278" t="str">
        <f t="shared" ca="1" si="100"/>
        <v/>
      </c>
      <c r="AI278" t="str">
        <f t="shared" ca="1" si="101"/>
        <v/>
      </c>
      <c r="AJ278" t="str">
        <f t="shared" ca="1" si="102"/>
        <v/>
      </c>
      <c r="AL278" t="str">
        <f t="shared" ca="1" si="103"/>
        <v/>
      </c>
      <c r="AM278" t="str">
        <f t="shared" ca="1" si="104"/>
        <v/>
      </c>
      <c r="AN278" t="str">
        <f t="shared" ca="1" si="105"/>
        <v/>
      </c>
      <c r="AO278" t="str">
        <f t="shared" ca="1" si="106"/>
        <v/>
      </c>
      <c r="AP278" t="str">
        <f t="shared" ca="1" si="107"/>
        <v/>
      </c>
      <c r="AQ278" t="str">
        <f t="shared" ca="1" si="108"/>
        <v/>
      </c>
      <c r="AR278" t="str">
        <f t="shared" ca="1" si="109"/>
        <v/>
      </c>
      <c r="AS278" t="str">
        <f t="shared" ca="1" si="110"/>
        <v/>
      </c>
      <c r="AT278" t="str">
        <f t="shared" ca="1" si="111"/>
        <v/>
      </c>
    </row>
    <row r="279" spans="1:46" x14ac:dyDescent="0.3">
      <c r="A279" s="2">
        <v>277</v>
      </c>
      <c r="B279" s="19" t="str">
        <f t="shared" si="112"/>
        <v/>
      </c>
      <c r="C279" s="20" t="str">
        <f>IF(Protokoll!C279="","",Protokoll!C279)</f>
        <v/>
      </c>
      <c r="D279" s="20" t="str">
        <f>IF(Protokoll!D279="","",Protokoll!D279)</f>
        <v/>
      </c>
      <c r="E279" s="20" t="str">
        <f>IF(Protokoll!E279="","",Protokoll!E279)</f>
        <v/>
      </c>
      <c r="F279" s="20" t="str">
        <f>IF(Protokoll!F279="","",Protokoll!F279)</f>
        <v/>
      </c>
      <c r="G279" s="82" t="str">
        <f>IF(Protokoll!G279="","",Protokoll!G279)</f>
        <v/>
      </c>
      <c r="H279" s="20" t="str">
        <f>IF(Protokoll!H279="","",Protokoll!H279)</f>
        <v/>
      </c>
      <c r="I279" s="20" t="str">
        <f>IF(Protokoll!I279="","",Protokoll!I279)</f>
        <v/>
      </c>
      <c r="J279" s="83" t="str">
        <f>IF(Protokoll!J279="","",Protokoll!J279)</f>
        <v/>
      </c>
      <c r="K279" s="20" t="str">
        <f>IF(Protokoll!K279="","",Protokoll!K279)</f>
        <v/>
      </c>
      <c r="L279" s="20" t="str">
        <f>IF(Protokoll!L279="","",Protokoll!L279)</f>
        <v/>
      </c>
      <c r="M279" s="84" t="str">
        <f>IF(Protokoll!M279="","",Protokoll!M279)</f>
        <v/>
      </c>
      <c r="N279" s="20" t="str">
        <f ca="1">IF(Protokoll!N279="","",VLOOKUP(Protokoll!N279,(INDIRECT(CONCATENATE($B279,"!Q2:S22"))),3,1))</f>
        <v/>
      </c>
      <c r="O279" s="20" t="str">
        <f ca="1">IF(Protokoll!O279="","",VLOOKUP(Protokoll!O279,(INDIRECT(CONCATENATE($B279,"!G2:O22"))),9,1))</f>
        <v/>
      </c>
      <c r="P279" s="20" t="str">
        <f ca="1">IF(Protokoll!P279="","",VLOOKUP(Protokoll!P279,(INDIRECT(CONCATENATE($B279,"!H2:O22"))),8,1))</f>
        <v/>
      </c>
      <c r="Q279" s="20" t="str">
        <f ca="1">IF(Protokoll!Q279="","",VLOOKUP(Protokoll!Q279,(INDIRECT(CONCATENATE($B279,"!I2:O22"))),7,1))</f>
        <v/>
      </c>
      <c r="R279" s="20" t="str">
        <f ca="1">IF(Protokoll!R279="","",VLOOKUP(Protokoll!R279,(INDIRECT(CONCATENATE($B279,"!J2:O22"))),6,1))</f>
        <v/>
      </c>
      <c r="S279" s="20" t="str">
        <f ca="1">IF(Protokoll!S279="","",VLOOKUP(Protokoll!S279,(INDIRECT(CONCATENATE($B279,"!K2:O22"))),5,1))</f>
        <v/>
      </c>
      <c r="T279" s="20" t="str">
        <f ca="1">IF(Protokoll!T279="","",VLOOKUP(Protokoll!T279,(INDIRECT(CONCATENATE($B279,"!R2:S22"))),2,1))</f>
        <v/>
      </c>
      <c r="U279" s="20" t="str">
        <f ca="1">IF(Protokoll!U279="","",VLOOKUP(Protokoll!U279,(INDIRECT(CONCATENATE($B279,"!M2:O22"))),3,1))</f>
        <v/>
      </c>
      <c r="V279" s="20" t="str">
        <f ca="1">IF(Protokoll!V279="","",VLOOKUP(Protokoll!V279,(INDIRECT(CONCATENATE($B279,"!N2:O22"))),2,1))</f>
        <v/>
      </c>
      <c r="W279" s="83" t="str">
        <f>IF(Protokoll!W279="","",Protokoll!W279)</f>
        <v/>
      </c>
      <c r="X279" s="85" t="str">
        <f t="shared" ca="1" si="113"/>
        <v/>
      </c>
      <c r="AB279" t="str">
        <f t="shared" ca="1" si="94"/>
        <v/>
      </c>
      <c r="AC279" t="str">
        <f t="shared" ca="1" si="95"/>
        <v/>
      </c>
      <c r="AD279" t="str">
        <f t="shared" ca="1" si="96"/>
        <v/>
      </c>
      <c r="AE279" t="str">
        <f t="shared" ca="1" si="97"/>
        <v/>
      </c>
      <c r="AF279" t="str">
        <f t="shared" ca="1" si="98"/>
        <v/>
      </c>
      <c r="AG279" t="str">
        <f t="shared" ca="1" si="99"/>
        <v/>
      </c>
      <c r="AH279" t="str">
        <f t="shared" ca="1" si="100"/>
        <v/>
      </c>
      <c r="AI279" t="str">
        <f t="shared" ca="1" si="101"/>
        <v/>
      </c>
      <c r="AJ279" t="str">
        <f t="shared" ca="1" si="102"/>
        <v/>
      </c>
      <c r="AL279" t="str">
        <f t="shared" ca="1" si="103"/>
        <v/>
      </c>
      <c r="AM279" t="str">
        <f t="shared" ca="1" si="104"/>
        <v/>
      </c>
      <c r="AN279" t="str">
        <f t="shared" ca="1" si="105"/>
        <v/>
      </c>
      <c r="AO279" t="str">
        <f t="shared" ca="1" si="106"/>
        <v/>
      </c>
      <c r="AP279" t="str">
        <f t="shared" ca="1" si="107"/>
        <v/>
      </c>
      <c r="AQ279" t="str">
        <f t="shared" ca="1" si="108"/>
        <v/>
      </c>
      <c r="AR279" t="str">
        <f t="shared" ca="1" si="109"/>
        <v/>
      </c>
      <c r="AS279" t="str">
        <f t="shared" ca="1" si="110"/>
        <v/>
      </c>
      <c r="AT279" t="str">
        <f t="shared" ca="1" si="111"/>
        <v/>
      </c>
    </row>
    <row r="280" spans="1:46" x14ac:dyDescent="0.3">
      <c r="A280" s="15">
        <v>278</v>
      </c>
      <c r="B280" s="16" t="str">
        <f t="shared" si="112"/>
        <v/>
      </c>
      <c r="C280" s="18" t="str">
        <f>IF(Protokoll!C280="","",Protokoll!C280)</f>
        <v/>
      </c>
      <c r="D280" s="18" t="str">
        <f>IF(Protokoll!D280="","",Protokoll!D280)</f>
        <v/>
      </c>
      <c r="E280" s="18" t="str">
        <f>IF(Protokoll!E280="","",Protokoll!E280)</f>
        <v/>
      </c>
      <c r="F280" s="18" t="str">
        <f>IF(Protokoll!F280="","",Protokoll!F280)</f>
        <v/>
      </c>
      <c r="G280" s="86" t="str">
        <f>IF(Protokoll!G280="","",Protokoll!G280)</f>
        <v/>
      </c>
      <c r="H280" s="18" t="str">
        <f>IF(Protokoll!H280="","",Protokoll!H280)</f>
        <v/>
      </c>
      <c r="I280" s="18" t="str">
        <f>IF(Protokoll!I280="","",Protokoll!I280)</f>
        <v/>
      </c>
      <c r="J280" s="79" t="str">
        <f>IF(Protokoll!J280="","",Protokoll!J280)</f>
        <v/>
      </c>
      <c r="K280" s="18" t="str">
        <f>IF(Protokoll!K280="","",Protokoll!K280)</f>
        <v/>
      </c>
      <c r="L280" s="18" t="str">
        <f>IF(Protokoll!L280="","",Protokoll!L280)</f>
        <v/>
      </c>
      <c r="M280" s="80" t="str">
        <f>IF(Protokoll!M280="","",Protokoll!M280)</f>
        <v/>
      </c>
      <c r="N280" s="18" t="str">
        <f ca="1">IF(Protokoll!N280="","",VLOOKUP(Protokoll!N280,(INDIRECT(CONCATENATE($B280,"!Q2:S22"))),3,1))</f>
        <v/>
      </c>
      <c r="O280" s="18" t="str">
        <f ca="1">IF(Protokoll!O280="","",VLOOKUP(Protokoll!O280,(INDIRECT(CONCATENATE($B280,"!G2:O22"))),9,1))</f>
        <v/>
      </c>
      <c r="P280" s="18" t="str">
        <f ca="1">IF(Protokoll!P280="","",VLOOKUP(Protokoll!P280,(INDIRECT(CONCATENATE($B280,"!H2:O22"))),8,1))</f>
        <v/>
      </c>
      <c r="Q280" s="18" t="str">
        <f ca="1">IF(Protokoll!Q280="","",VLOOKUP(Protokoll!Q280,(INDIRECT(CONCATENATE($B280,"!I2:O22"))),7,1))</f>
        <v/>
      </c>
      <c r="R280" s="18" t="str">
        <f ca="1">IF(Protokoll!R280="","",VLOOKUP(Protokoll!R280,(INDIRECT(CONCATENATE($B280,"!J2:O22"))),6,1))</f>
        <v/>
      </c>
      <c r="S280" s="18" t="str">
        <f ca="1">IF(Protokoll!S280="","",VLOOKUP(Protokoll!S280,(INDIRECT(CONCATENATE($B280,"!K2:O22"))),5,1))</f>
        <v/>
      </c>
      <c r="T280" s="18" t="str">
        <f ca="1">IF(Protokoll!T280="","",VLOOKUP(Protokoll!T280,(INDIRECT(CONCATENATE($B280,"!R2:S22"))),2,1))</f>
        <v/>
      </c>
      <c r="U280" s="18" t="str">
        <f ca="1">IF(Protokoll!U280="","",VLOOKUP(Protokoll!U280,(INDIRECT(CONCATENATE($B280,"!M2:O22"))),3,1))</f>
        <v/>
      </c>
      <c r="V280" s="18" t="str">
        <f ca="1">IF(Protokoll!V280="","",VLOOKUP(Protokoll!V280,(INDIRECT(CONCATENATE($B280,"!N2:O22"))),2,1))</f>
        <v/>
      </c>
      <c r="W280" s="79" t="str">
        <f>IF(Protokoll!W280="","",Protokoll!W280)</f>
        <v/>
      </c>
      <c r="X280" s="81" t="str">
        <f t="shared" ca="1" si="113"/>
        <v/>
      </c>
      <c r="AB280" t="str">
        <f t="shared" ca="1" si="94"/>
        <v/>
      </c>
      <c r="AC280" t="str">
        <f t="shared" ca="1" si="95"/>
        <v/>
      </c>
      <c r="AD280" t="str">
        <f t="shared" ca="1" si="96"/>
        <v/>
      </c>
      <c r="AE280" t="str">
        <f t="shared" ca="1" si="97"/>
        <v/>
      </c>
      <c r="AF280" t="str">
        <f t="shared" ca="1" si="98"/>
        <v/>
      </c>
      <c r="AG280" t="str">
        <f t="shared" ca="1" si="99"/>
        <v/>
      </c>
      <c r="AH280" t="str">
        <f t="shared" ca="1" si="100"/>
        <v/>
      </c>
      <c r="AI280" t="str">
        <f t="shared" ca="1" si="101"/>
        <v/>
      </c>
      <c r="AJ280" t="str">
        <f t="shared" ca="1" si="102"/>
        <v/>
      </c>
      <c r="AL280" t="str">
        <f t="shared" ca="1" si="103"/>
        <v/>
      </c>
      <c r="AM280" t="str">
        <f t="shared" ca="1" si="104"/>
        <v/>
      </c>
      <c r="AN280" t="str">
        <f t="shared" ca="1" si="105"/>
        <v/>
      </c>
      <c r="AO280" t="str">
        <f t="shared" ca="1" si="106"/>
        <v/>
      </c>
      <c r="AP280" t="str">
        <f t="shared" ca="1" si="107"/>
        <v/>
      </c>
      <c r="AQ280" t="str">
        <f t="shared" ca="1" si="108"/>
        <v/>
      </c>
      <c r="AR280" t="str">
        <f t="shared" ca="1" si="109"/>
        <v/>
      </c>
      <c r="AS280" t="str">
        <f t="shared" ca="1" si="110"/>
        <v/>
      </c>
      <c r="AT280" t="str">
        <f t="shared" ca="1" si="111"/>
        <v/>
      </c>
    </row>
    <row r="281" spans="1:46" x14ac:dyDescent="0.3">
      <c r="A281" s="2">
        <v>279</v>
      </c>
      <c r="B281" s="19" t="str">
        <f t="shared" si="112"/>
        <v/>
      </c>
      <c r="C281" s="20" t="str">
        <f>IF(Protokoll!C281="","",Protokoll!C281)</f>
        <v/>
      </c>
      <c r="D281" s="20" t="str">
        <f>IF(Protokoll!D281="","",Protokoll!D281)</f>
        <v/>
      </c>
      <c r="E281" s="20" t="str">
        <f>IF(Protokoll!E281="","",Protokoll!E281)</f>
        <v/>
      </c>
      <c r="F281" s="20" t="str">
        <f>IF(Protokoll!F281="","",Protokoll!F281)</f>
        <v/>
      </c>
      <c r="G281" s="82" t="str">
        <f>IF(Protokoll!G281="","",Protokoll!G281)</f>
        <v/>
      </c>
      <c r="H281" s="20" t="str">
        <f>IF(Protokoll!H281="","",Protokoll!H281)</f>
        <v/>
      </c>
      <c r="I281" s="20" t="str">
        <f>IF(Protokoll!I281="","",Protokoll!I281)</f>
        <v/>
      </c>
      <c r="J281" s="83" t="str">
        <f>IF(Protokoll!J281="","",Protokoll!J281)</f>
        <v/>
      </c>
      <c r="K281" s="20" t="str">
        <f>IF(Protokoll!K281="","",Protokoll!K281)</f>
        <v/>
      </c>
      <c r="L281" s="20" t="str">
        <f>IF(Protokoll!L281="","",Protokoll!L281)</f>
        <v/>
      </c>
      <c r="M281" s="84" t="str">
        <f>IF(Protokoll!M281="","",Protokoll!M281)</f>
        <v/>
      </c>
      <c r="N281" s="20" t="str">
        <f ca="1">IF(Protokoll!N281="","",VLOOKUP(Protokoll!N281,(INDIRECT(CONCATENATE($B281,"!Q2:S22"))),3,1))</f>
        <v/>
      </c>
      <c r="O281" s="20" t="str">
        <f ca="1">IF(Protokoll!O281="","",VLOOKUP(Protokoll!O281,(INDIRECT(CONCATENATE($B281,"!G2:O22"))),9,1))</f>
        <v/>
      </c>
      <c r="P281" s="20" t="str">
        <f ca="1">IF(Protokoll!P281="","",VLOOKUP(Protokoll!P281,(INDIRECT(CONCATENATE($B281,"!H2:O22"))),8,1))</f>
        <v/>
      </c>
      <c r="Q281" s="20" t="str">
        <f ca="1">IF(Protokoll!Q281="","",VLOOKUP(Protokoll!Q281,(INDIRECT(CONCATENATE($B281,"!I2:O22"))),7,1))</f>
        <v/>
      </c>
      <c r="R281" s="20" t="str">
        <f ca="1">IF(Protokoll!R281="","",VLOOKUP(Protokoll!R281,(INDIRECT(CONCATENATE($B281,"!J2:O22"))),6,1))</f>
        <v/>
      </c>
      <c r="S281" s="20" t="str">
        <f ca="1">IF(Protokoll!S281="","",VLOOKUP(Protokoll!S281,(INDIRECT(CONCATENATE($B281,"!K2:O22"))),5,1))</f>
        <v/>
      </c>
      <c r="T281" s="20" t="str">
        <f ca="1">IF(Protokoll!T281="","",VLOOKUP(Protokoll!T281,(INDIRECT(CONCATENATE($B281,"!R2:S22"))),2,1))</f>
        <v/>
      </c>
      <c r="U281" s="20" t="str">
        <f ca="1">IF(Protokoll!U281="","",VLOOKUP(Protokoll!U281,(INDIRECT(CONCATENATE($B281,"!M2:O22"))),3,1))</f>
        <v/>
      </c>
      <c r="V281" s="20" t="str">
        <f ca="1">IF(Protokoll!V281="","",VLOOKUP(Protokoll!V281,(INDIRECT(CONCATENATE($B281,"!N2:O22"))),2,1))</f>
        <v/>
      </c>
      <c r="W281" s="83" t="str">
        <f>IF(Protokoll!W281="","",Protokoll!W281)</f>
        <v/>
      </c>
      <c r="X281" s="85" t="str">
        <f t="shared" ca="1" si="113"/>
        <v/>
      </c>
      <c r="AB281" t="str">
        <f t="shared" ca="1" si="94"/>
        <v/>
      </c>
      <c r="AC281" t="str">
        <f t="shared" ca="1" si="95"/>
        <v/>
      </c>
      <c r="AD281" t="str">
        <f t="shared" ca="1" si="96"/>
        <v/>
      </c>
      <c r="AE281" t="str">
        <f t="shared" ca="1" si="97"/>
        <v/>
      </c>
      <c r="AF281" t="str">
        <f t="shared" ca="1" si="98"/>
        <v/>
      </c>
      <c r="AG281" t="str">
        <f t="shared" ca="1" si="99"/>
        <v/>
      </c>
      <c r="AH281" t="str">
        <f t="shared" ca="1" si="100"/>
        <v/>
      </c>
      <c r="AI281" t="str">
        <f t="shared" ca="1" si="101"/>
        <v/>
      </c>
      <c r="AJ281" t="str">
        <f t="shared" ca="1" si="102"/>
        <v/>
      </c>
      <c r="AL281" t="str">
        <f t="shared" ca="1" si="103"/>
        <v/>
      </c>
      <c r="AM281" t="str">
        <f t="shared" ca="1" si="104"/>
        <v/>
      </c>
      <c r="AN281" t="str">
        <f t="shared" ca="1" si="105"/>
        <v/>
      </c>
      <c r="AO281" t="str">
        <f t="shared" ca="1" si="106"/>
        <v/>
      </c>
      <c r="AP281" t="str">
        <f t="shared" ca="1" si="107"/>
        <v/>
      </c>
      <c r="AQ281" t="str">
        <f t="shared" ca="1" si="108"/>
        <v/>
      </c>
      <c r="AR281" t="str">
        <f t="shared" ca="1" si="109"/>
        <v/>
      </c>
      <c r="AS281" t="str">
        <f t="shared" ca="1" si="110"/>
        <v/>
      </c>
      <c r="AT281" t="str">
        <f t="shared" ca="1" si="111"/>
        <v/>
      </c>
    </row>
    <row r="282" spans="1:46" x14ac:dyDescent="0.3">
      <c r="A282" s="15">
        <v>280</v>
      </c>
      <c r="B282" s="16" t="str">
        <f t="shared" si="112"/>
        <v/>
      </c>
      <c r="C282" s="18" t="str">
        <f>IF(Protokoll!C282="","",Protokoll!C282)</f>
        <v/>
      </c>
      <c r="D282" s="18" t="str">
        <f>IF(Protokoll!D282="","",Protokoll!D282)</f>
        <v/>
      </c>
      <c r="E282" s="18" t="str">
        <f>IF(Protokoll!E282="","",Protokoll!E282)</f>
        <v/>
      </c>
      <c r="F282" s="18" t="str">
        <f>IF(Protokoll!F282="","",Protokoll!F282)</f>
        <v/>
      </c>
      <c r="G282" s="86" t="str">
        <f>IF(Protokoll!G282="","",Protokoll!G282)</f>
        <v/>
      </c>
      <c r="H282" s="18" t="str">
        <f>IF(Protokoll!H282="","",Protokoll!H282)</f>
        <v/>
      </c>
      <c r="I282" s="18" t="str">
        <f>IF(Protokoll!I282="","",Protokoll!I282)</f>
        <v/>
      </c>
      <c r="J282" s="79" t="str">
        <f>IF(Protokoll!J282="","",Protokoll!J282)</f>
        <v/>
      </c>
      <c r="K282" s="18" t="str">
        <f>IF(Protokoll!K282="","",Protokoll!K282)</f>
        <v/>
      </c>
      <c r="L282" s="18" t="str">
        <f>IF(Protokoll!L282="","",Protokoll!L282)</f>
        <v/>
      </c>
      <c r="M282" s="80" t="str">
        <f>IF(Protokoll!M282="","",Protokoll!M282)</f>
        <v/>
      </c>
      <c r="N282" s="18" t="str">
        <f ca="1">IF(Protokoll!N282="","",VLOOKUP(Protokoll!N282,(INDIRECT(CONCATENATE($B282,"!Q2:S22"))),3,1))</f>
        <v/>
      </c>
      <c r="O282" s="18" t="str">
        <f ca="1">IF(Protokoll!O282="","",VLOOKUP(Protokoll!O282,(INDIRECT(CONCATENATE($B282,"!G2:O22"))),9,1))</f>
        <v/>
      </c>
      <c r="P282" s="18" t="str">
        <f ca="1">IF(Protokoll!P282="","",VLOOKUP(Protokoll!P282,(INDIRECT(CONCATENATE($B282,"!H2:O22"))),8,1))</f>
        <v/>
      </c>
      <c r="Q282" s="18" t="str">
        <f ca="1">IF(Protokoll!Q282="","",VLOOKUP(Protokoll!Q282,(INDIRECT(CONCATENATE($B282,"!I2:O22"))),7,1))</f>
        <v/>
      </c>
      <c r="R282" s="18" t="str">
        <f ca="1">IF(Protokoll!R282="","",VLOOKUP(Protokoll!R282,(INDIRECT(CONCATENATE($B282,"!J2:O22"))),6,1))</f>
        <v/>
      </c>
      <c r="S282" s="18" t="str">
        <f ca="1">IF(Protokoll!S282="","",VLOOKUP(Protokoll!S282,(INDIRECT(CONCATENATE($B282,"!K2:O22"))),5,1))</f>
        <v/>
      </c>
      <c r="T282" s="18" t="str">
        <f ca="1">IF(Protokoll!T282="","",VLOOKUP(Protokoll!T282,(INDIRECT(CONCATENATE($B282,"!R2:S22"))),2,1))</f>
        <v/>
      </c>
      <c r="U282" s="18" t="str">
        <f ca="1">IF(Protokoll!U282="","",VLOOKUP(Protokoll!U282,(INDIRECT(CONCATENATE($B282,"!M2:O22"))),3,1))</f>
        <v/>
      </c>
      <c r="V282" s="18" t="str">
        <f ca="1">IF(Protokoll!V282="","",VLOOKUP(Protokoll!V282,(INDIRECT(CONCATENATE($B282,"!N2:O22"))),2,1))</f>
        <v/>
      </c>
      <c r="W282" s="79" t="str">
        <f>IF(Protokoll!W282="","",Protokoll!W282)</f>
        <v/>
      </c>
      <c r="X282" s="81" t="str">
        <f t="shared" ca="1" si="113"/>
        <v/>
      </c>
      <c r="AB282" t="str">
        <f t="shared" ca="1" si="94"/>
        <v/>
      </c>
      <c r="AC282" t="str">
        <f t="shared" ca="1" si="95"/>
        <v/>
      </c>
      <c r="AD282" t="str">
        <f t="shared" ca="1" si="96"/>
        <v/>
      </c>
      <c r="AE282" t="str">
        <f t="shared" ca="1" si="97"/>
        <v/>
      </c>
      <c r="AF282" t="str">
        <f t="shared" ca="1" si="98"/>
        <v/>
      </c>
      <c r="AG282" t="str">
        <f t="shared" ca="1" si="99"/>
        <v/>
      </c>
      <c r="AH282" t="str">
        <f t="shared" ca="1" si="100"/>
        <v/>
      </c>
      <c r="AI282" t="str">
        <f t="shared" ca="1" si="101"/>
        <v/>
      </c>
      <c r="AJ282" t="str">
        <f t="shared" ca="1" si="102"/>
        <v/>
      </c>
      <c r="AL282" t="str">
        <f t="shared" ca="1" si="103"/>
        <v/>
      </c>
      <c r="AM282" t="str">
        <f t="shared" ca="1" si="104"/>
        <v/>
      </c>
      <c r="AN282" t="str">
        <f t="shared" ca="1" si="105"/>
        <v/>
      </c>
      <c r="AO282" t="str">
        <f t="shared" ca="1" si="106"/>
        <v/>
      </c>
      <c r="AP282" t="str">
        <f t="shared" ca="1" si="107"/>
        <v/>
      </c>
      <c r="AQ282" t="str">
        <f t="shared" ca="1" si="108"/>
        <v/>
      </c>
      <c r="AR282" t="str">
        <f t="shared" ca="1" si="109"/>
        <v/>
      </c>
      <c r="AS282" t="str">
        <f t="shared" ca="1" si="110"/>
        <v/>
      </c>
      <c r="AT282" t="str">
        <f t="shared" ca="1" si="111"/>
        <v/>
      </c>
    </row>
    <row r="283" spans="1:46" x14ac:dyDescent="0.3">
      <c r="A283" s="2">
        <v>281</v>
      </c>
      <c r="B283" s="19" t="str">
        <f t="shared" si="112"/>
        <v/>
      </c>
      <c r="C283" s="20" t="str">
        <f>IF(Protokoll!C283="","",Protokoll!C283)</f>
        <v/>
      </c>
      <c r="D283" s="20" t="str">
        <f>IF(Protokoll!D283="","",Protokoll!D283)</f>
        <v/>
      </c>
      <c r="E283" s="20" t="str">
        <f>IF(Protokoll!E283="","",Protokoll!E283)</f>
        <v/>
      </c>
      <c r="F283" s="20" t="str">
        <f>IF(Protokoll!F283="","",Protokoll!F283)</f>
        <v/>
      </c>
      <c r="G283" s="82" t="str">
        <f>IF(Protokoll!G283="","",Protokoll!G283)</f>
        <v/>
      </c>
      <c r="H283" s="20" t="str">
        <f>IF(Protokoll!H283="","",Protokoll!H283)</f>
        <v/>
      </c>
      <c r="I283" s="20" t="str">
        <f>IF(Protokoll!I283="","",Protokoll!I283)</f>
        <v/>
      </c>
      <c r="J283" s="83" t="str">
        <f>IF(Protokoll!J283="","",Protokoll!J283)</f>
        <v/>
      </c>
      <c r="K283" s="20" t="str">
        <f>IF(Protokoll!K283="","",Protokoll!K283)</f>
        <v/>
      </c>
      <c r="L283" s="20" t="str">
        <f>IF(Protokoll!L283="","",Protokoll!L283)</f>
        <v/>
      </c>
      <c r="M283" s="84" t="str">
        <f>IF(Protokoll!M283="","",Protokoll!M283)</f>
        <v/>
      </c>
      <c r="N283" s="20" t="str">
        <f ca="1">IF(Protokoll!N283="","",VLOOKUP(Protokoll!N283,(INDIRECT(CONCATENATE($B283,"!Q2:S22"))),3,1))</f>
        <v/>
      </c>
      <c r="O283" s="20" t="str">
        <f ca="1">IF(Protokoll!O283="","",VLOOKUP(Protokoll!O283,(INDIRECT(CONCATENATE($B283,"!G2:O22"))),9,1))</f>
        <v/>
      </c>
      <c r="P283" s="20" t="str">
        <f ca="1">IF(Protokoll!P283="","",VLOOKUP(Protokoll!P283,(INDIRECT(CONCATENATE($B283,"!H2:O22"))),8,1))</f>
        <v/>
      </c>
      <c r="Q283" s="20" t="str">
        <f ca="1">IF(Protokoll!Q283="","",VLOOKUP(Protokoll!Q283,(INDIRECT(CONCATENATE($B283,"!I2:O22"))),7,1))</f>
        <v/>
      </c>
      <c r="R283" s="20" t="str">
        <f ca="1">IF(Protokoll!R283="","",VLOOKUP(Protokoll!R283,(INDIRECT(CONCATENATE($B283,"!J2:O22"))),6,1))</f>
        <v/>
      </c>
      <c r="S283" s="20" t="str">
        <f ca="1">IF(Protokoll!S283="","",VLOOKUP(Protokoll!S283,(INDIRECT(CONCATENATE($B283,"!K2:O22"))),5,1))</f>
        <v/>
      </c>
      <c r="T283" s="20" t="str">
        <f ca="1">IF(Protokoll!T283="","",VLOOKUP(Protokoll!T283,(INDIRECT(CONCATENATE($B283,"!R2:S22"))),2,1))</f>
        <v/>
      </c>
      <c r="U283" s="20" t="str">
        <f ca="1">IF(Protokoll!U283="","",VLOOKUP(Protokoll!U283,(INDIRECT(CONCATENATE($B283,"!M2:O22"))),3,1))</f>
        <v/>
      </c>
      <c r="V283" s="20" t="str">
        <f ca="1">IF(Protokoll!V283="","",VLOOKUP(Protokoll!V283,(INDIRECT(CONCATENATE($B283,"!N2:O22"))),2,1))</f>
        <v/>
      </c>
      <c r="W283" s="83" t="str">
        <f>IF(Protokoll!W283="","",Protokoll!W283)</f>
        <v/>
      </c>
      <c r="X283" s="85" t="str">
        <f t="shared" ca="1" si="113"/>
        <v/>
      </c>
      <c r="AB283" t="str">
        <f t="shared" ca="1" si="94"/>
        <v/>
      </c>
      <c r="AC283" t="str">
        <f t="shared" ca="1" si="95"/>
        <v/>
      </c>
      <c r="AD283" t="str">
        <f t="shared" ca="1" si="96"/>
        <v/>
      </c>
      <c r="AE283" t="str">
        <f t="shared" ca="1" si="97"/>
        <v/>
      </c>
      <c r="AF283" t="str">
        <f t="shared" ca="1" si="98"/>
        <v/>
      </c>
      <c r="AG283" t="str">
        <f t="shared" ca="1" si="99"/>
        <v/>
      </c>
      <c r="AH283" t="str">
        <f t="shared" ca="1" si="100"/>
        <v/>
      </c>
      <c r="AI283" t="str">
        <f t="shared" ca="1" si="101"/>
        <v/>
      </c>
      <c r="AJ283" t="str">
        <f t="shared" ca="1" si="102"/>
        <v/>
      </c>
      <c r="AL283" t="str">
        <f t="shared" ca="1" si="103"/>
        <v/>
      </c>
      <c r="AM283" t="str">
        <f t="shared" ca="1" si="104"/>
        <v/>
      </c>
      <c r="AN283" t="str">
        <f t="shared" ca="1" si="105"/>
        <v/>
      </c>
      <c r="AO283" t="str">
        <f t="shared" ca="1" si="106"/>
        <v/>
      </c>
      <c r="AP283" t="str">
        <f t="shared" ca="1" si="107"/>
        <v/>
      </c>
      <c r="AQ283" t="str">
        <f t="shared" ca="1" si="108"/>
        <v/>
      </c>
      <c r="AR283" t="str">
        <f t="shared" ca="1" si="109"/>
        <v/>
      </c>
      <c r="AS283" t="str">
        <f t="shared" ca="1" si="110"/>
        <v/>
      </c>
      <c r="AT283" t="str">
        <f t="shared" ca="1" si="111"/>
        <v/>
      </c>
    </row>
    <row r="284" spans="1:46" x14ac:dyDescent="0.3">
      <c r="A284" s="15">
        <v>282</v>
      </c>
      <c r="B284" s="16" t="str">
        <f t="shared" si="112"/>
        <v/>
      </c>
      <c r="C284" s="18" t="str">
        <f>IF(Protokoll!C284="","",Protokoll!C284)</f>
        <v/>
      </c>
      <c r="D284" s="18" t="str">
        <f>IF(Protokoll!D284="","",Protokoll!D284)</f>
        <v/>
      </c>
      <c r="E284" s="18" t="str">
        <f>IF(Protokoll!E284="","",Protokoll!E284)</f>
        <v/>
      </c>
      <c r="F284" s="18" t="str">
        <f>IF(Protokoll!F284="","",Protokoll!F284)</f>
        <v/>
      </c>
      <c r="G284" s="86" t="str">
        <f>IF(Protokoll!G284="","",Protokoll!G284)</f>
        <v/>
      </c>
      <c r="H284" s="18" t="str">
        <f>IF(Protokoll!H284="","",Protokoll!H284)</f>
        <v/>
      </c>
      <c r="I284" s="18" t="str">
        <f>IF(Protokoll!I284="","",Protokoll!I284)</f>
        <v/>
      </c>
      <c r="J284" s="79" t="str">
        <f>IF(Protokoll!J284="","",Protokoll!J284)</f>
        <v/>
      </c>
      <c r="K284" s="18" t="str">
        <f>IF(Protokoll!K284="","",Protokoll!K284)</f>
        <v/>
      </c>
      <c r="L284" s="18" t="str">
        <f>IF(Protokoll!L284="","",Protokoll!L284)</f>
        <v/>
      </c>
      <c r="M284" s="80" t="str">
        <f>IF(Protokoll!M284="","",Protokoll!M284)</f>
        <v/>
      </c>
      <c r="N284" s="18" t="str">
        <f ca="1">IF(Protokoll!N284="","",VLOOKUP(Protokoll!N284,(INDIRECT(CONCATENATE($B284,"!Q2:S22"))),3,1))</f>
        <v/>
      </c>
      <c r="O284" s="18" t="str">
        <f ca="1">IF(Protokoll!O284="","",VLOOKUP(Protokoll!O284,(INDIRECT(CONCATENATE($B284,"!G2:O22"))),9,1))</f>
        <v/>
      </c>
      <c r="P284" s="18" t="str">
        <f ca="1">IF(Protokoll!P284="","",VLOOKUP(Protokoll!P284,(INDIRECT(CONCATENATE($B284,"!H2:O22"))),8,1))</f>
        <v/>
      </c>
      <c r="Q284" s="18" t="str">
        <f ca="1">IF(Protokoll!Q284="","",VLOOKUP(Protokoll!Q284,(INDIRECT(CONCATENATE($B284,"!I2:O22"))),7,1))</f>
        <v/>
      </c>
      <c r="R284" s="18" t="str">
        <f ca="1">IF(Protokoll!R284="","",VLOOKUP(Protokoll!R284,(INDIRECT(CONCATENATE($B284,"!J2:O22"))),6,1))</f>
        <v/>
      </c>
      <c r="S284" s="18" t="str">
        <f ca="1">IF(Protokoll!S284="","",VLOOKUP(Protokoll!S284,(INDIRECT(CONCATENATE($B284,"!K2:O22"))),5,1))</f>
        <v/>
      </c>
      <c r="T284" s="18" t="str">
        <f ca="1">IF(Protokoll!T284="","",VLOOKUP(Protokoll!T284,(INDIRECT(CONCATENATE($B284,"!R2:S22"))),2,1))</f>
        <v/>
      </c>
      <c r="U284" s="18" t="str">
        <f ca="1">IF(Protokoll!U284="","",VLOOKUP(Protokoll!U284,(INDIRECT(CONCATENATE($B284,"!M2:O22"))),3,1))</f>
        <v/>
      </c>
      <c r="V284" s="18" t="str">
        <f ca="1">IF(Protokoll!V284="","",VLOOKUP(Protokoll!V284,(INDIRECT(CONCATENATE($B284,"!N2:O22"))),2,1))</f>
        <v/>
      </c>
      <c r="W284" s="79" t="str">
        <f>IF(Protokoll!W284="","",Protokoll!W284)</f>
        <v/>
      </c>
      <c r="X284" s="81" t="str">
        <f t="shared" ca="1" si="113"/>
        <v/>
      </c>
      <c r="AB284" t="str">
        <f t="shared" ref="AB284:AB347" ca="1" si="114">IF(N284="","",N284)</f>
        <v/>
      </c>
      <c r="AC284" t="str">
        <f t="shared" ref="AC284:AC347" ca="1" si="115">IF(O284="","",O284)</f>
        <v/>
      </c>
      <c r="AD284" t="str">
        <f t="shared" ref="AD284:AD347" ca="1" si="116">IF(P284="","",P284*0.5)</f>
        <v/>
      </c>
      <c r="AE284" t="str">
        <f t="shared" ref="AE284:AE347" ca="1" si="117">IF(Q284="","",Q284*0.5)</f>
        <v/>
      </c>
      <c r="AF284" t="str">
        <f t="shared" ref="AF284:AF347" ca="1" si="118">IF(R284="","",R284)</f>
        <v/>
      </c>
      <c r="AG284" t="str">
        <f t="shared" ref="AG284:AG347" ca="1" si="119">IF(S284="","",S284)</f>
        <v/>
      </c>
      <c r="AH284" t="str">
        <f t="shared" ref="AH284:AH347" ca="1" si="120">IF(T284="","",T284)</f>
        <v/>
      </c>
      <c r="AI284" t="str">
        <f t="shared" ref="AI284:AI347" ca="1" si="121">IF(U284="","",U284)</f>
        <v/>
      </c>
      <c r="AJ284" t="str">
        <f t="shared" ref="AJ284:AJ347" ca="1" si="122">IF(V284="","",V284)</f>
        <v/>
      </c>
      <c r="AL284" t="str">
        <f t="shared" ref="AL284:AL347" ca="1" si="123">IF(N284="","",1)</f>
        <v/>
      </c>
      <c r="AM284" t="str">
        <f t="shared" ref="AM284:AM347" ca="1" si="124">IF(O284="","",1)</f>
        <v/>
      </c>
      <c r="AN284" t="str">
        <f t="shared" ref="AN284:AN347" ca="1" si="125">IF(P284="","",0.5)</f>
        <v/>
      </c>
      <c r="AO284" t="str">
        <f t="shared" ref="AO284:AO347" ca="1" si="126">IF(Q284="","",0.5)</f>
        <v/>
      </c>
      <c r="AP284" t="str">
        <f t="shared" ref="AP284:AP347" ca="1" si="127">IF(R284="","",1)</f>
        <v/>
      </c>
      <c r="AQ284" t="str">
        <f t="shared" ref="AQ284:AQ347" ca="1" si="128">IF(S284="","",1)</f>
        <v/>
      </c>
      <c r="AR284" t="str">
        <f t="shared" ref="AR284:AR347" ca="1" si="129">IF(T284="","",1)</f>
        <v/>
      </c>
      <c r="AS284" t="str">
        <f t="shared" ref="AS284:AS347" ca="1" si="130">IF(U284="","",1)</f>
        <v/>
      </c>
      <c r="AT284" t="str">
        <f t="shared" ref="AT284:AT347" ca="1" si="131">IF(V284="","",1)</f>
        <v/>
      </c>
    </row>
    <row r="285" spans="1:46" x14ac:dyDescent="0.3">
      <c r="A285" s="2">
        <v>283</v>
      </c>
      <c r="B285" s="19" t="str">
        <f t="shared" si="112"/>
        <v/>
      </c>
      <c r="C285" s="20" t="str">
        <f>IF(Protokoll!C285="","",Protokoll!C285)</f>
        <v/>
      </c>
      <c r="D285" s="20" t="str">
        <f>IF(Protokoll!D285="","",Protokoll!D285)</f>
        <v/>
      </c>
      <c r="E285" s="20" t="str">
        <f>IF(Protokoll!E285="","",Protokoll!E285)</f>
        <v/>
      </c>
      <c r="F285" s="20" t="str">
        <f>IF(Protokoll!F285="","",Protokoll!F285)</f>
        <v/>
      </c>
      <c r="G285" s="82" t="str">
        <f>IF(Protokoll!G285="","",Protokoll!G285)</f>
        <v/>
      </c>
      <c r="H285" s="20" t="str">
        <f>IF(Protokoll!H285="","",Protokoll!H285)</f>
        <v/>
      </c>
      <c r="I285" s="20" t="str">
        <f>IF(Protokoll!I285="","",Protokoll!I285)</f>
        <v/>
      </c>
      <c r="J285" s="83" t="str">
        <f>IF(Protokoll!J285="","",Protokoll!J285)</f>
        <v/>
      </c>
      <c r="K285" s="20" t="str">
        <f>IF(Protokoll!K285="","",Protokoll!K285)</f>
        <v/>
      </c>
      <c r="L285" s="20" t="str">
        <f>IF(Protokoll!L285="","",Protokoll!L285)</f>
        <v/>
      </c>
      <c r="M285" s="84" t="str">
        <f>IF(Protokoll!M285="","",Protokoll!M285)</f>
        <v/>
      </c>
      <c r="N285" s="20" t="str">
        <f ca="1">IF(Protokoll!N285="","",VLOOKUP(Protokoll!N285,(INDIRECT(CONCATENATE($B285,"!Q2:S22"))),3,1))</f>
        <v/>
      </c>
      <c r="O285" s="20" t="str">
        <f ca="1">IF(Protokoll!O285="","",VLOOKUP(Protokoll!O285,(INDIRECT(CONCATENATE($B285,"!G2:O22"))),9,1))</f>
        <v/>
      </c>
      <c r="P285" s="20" t="str">
        <f ca="1">IF(Protokoll!P285="","",VLOOKUP(Protokoll!P285,(INDIRECT(CONCATENATE($B285,"!H2:O22"))),8,1))</f>
        <v/>
      </c>
      <c r="Q285" s="20" t="str">
        <f ca="1">IF(Protokoll!Q285="","",VLOOKUP(Protokoll!Q285,(INDIRECT(CONCATENATE($B285,"!I2:O22"))),7,1))</f>
        <v/>
      </c>
      <c r="R285" s="20" t="str">
        <f ca="1">IF(Protokoll!R285="","",VLOOKUP(Protokoll!R285,(INDIRECT(CONCATENATE($B285,"!J2:O22"))),6,1))</f>
        <v/>
      </c>
      <c r="S285" s="20" t="str">
        <f ca="1">IF(Protokoll!S285="","",VLOOKUP(Protokoll!S285,(INDIRECT(CONCATENATE($B285,"!K2:O22"))),5,1))</f>
        <v/>
      </c>
      <c r="T285" s="20" t="str">
        <f ca="1">IF(Protokoll!T285="","",VLOOKUP(Protokoll!T285,(INDIRECT(CONCATENATE($B285,"!R2:S22"))),2,1))</f>
        <v/>
      </c>
      <c r="U285" s="20" t="str">
        <f ca="1">IF(Protokoll!U285="","",VLOOKUP(Protokoll!U285,(INDIRECT(CONCATENATE($B285,"!M2:O22"))),3,1))</f>
        <v/>
      </c>
      <c r="V285" s="20" t="str">
        <f ca="1">IF(Protokoll!V285="","",VLOOKUP(Protokoll!V285,(INDIRECT(CONCATENATE($B285,"!N2:O22"))),2,1))</f>
        <v/>
      </c>
      <c r="W285" s="83" t="str">
        <f>IF(Protokoll!W285="","",Protokoll!W285)</f>
        <v/>
      </c>
      <c r="X285" s="85" t="str">
        <f t="shared" ca="1" si="113"/>
        <v/>
      </c>
      <c r="AB285" t="str">
        <f t="shared" ca="1" si="114"/>
        <v/>
      </c>
      <c r="AC285" t="str">
        <f t="shared" ca="1" si="115"/>
        <v/>
      </c>
      <c r="AD285" t="str">
        <f t="shared" ca="1" si="116"/>
        <v/>
      </c>
      <c r="AE285" t="str">
        <f t="shared" ca="1" si="117"/>
        <v/>
      </c>
      <c r="AF285" t="str">
        <f t="shared" ca="1" si="118"/>
        <v/>
      </c>
      <c r="AG285" t="str">
        <f t="shared" ca="1" si="119"/>
        <v/>
      </c>
      <c r="AH285" t="str">
        <f t="shared" ca="1" si="120"/>
        <v/>
      </c>
      <c r="AI285" t="str">
        <f t="shared" ca="1" si="121"/>
        <v/>
      </c>
      <c r="AJ285" t="str">
        <f t="shared" ca="1" si="122"/>
        <v/>
      </c>
      <c r="AL285" t="str">
        <f t="shared" ca="1" si="123"/>
        <v/>
      </c>
      <c r="AM285" t="str">
        <f t="shared" ca="1" si="124"/>
        <v/>
      </c>
      <c r="AN285" t="str">
        <f t="shared" ca="1" si="125"/>
        <v/>
      </c>
      <c r="AO285" t="str">
        <f t="shared" ca="1" si="126"/>
        <v/>
      </c>
      <c r="AP285" t="str">
        <f t="shared" ca="1" si="127"/>
        <v/>
      </c>
      <c r="AQ285" t="str">
        <f t="shared" ca="1" si="128"/>
        <v/>
      </c>
      <c r="AR285" t="str">
        <f t="shared" ca="1" si="129"/>
        <v/>
      </c>
      <c r="AS285" t="str">
        <f t="shared" ca="1" si="130"/>
        <v/>
      </c>
      <c r="AT285" t="str">
        <f t="shared" ca="1" si="131"/>
        <v/>
      </c>
    </row>
    <row r="286" spans="1:46" x14ac:dyDescent="0.3">
      <c r="A286" s="15">
        <v>284</v>
      </c>
      <c r="B286" s="16" t="str">
        <f t="shared" si="112"/>
        <v/>
      </c>
      <c r="C286" s="18" t="str">
        <f>IF(Protokoll!C286="","",Protokoll!C286)</f>
        <v/>
      </c>
      <c r="D286" s="18" t="str">
        <f>IF(Protokoll!D286="","",Protokoll!D286)</f>
        <v/>
      </c>
      <c r="E286" s="18" t="str">
        <f>IF(Protokoll!E286="","",Protokoll!E286)</f>
        <v/>
      </c>
      <c r="F286" s="18" t="str">
        <f>IF(Protokoll!F286="","",Protokoll!F286)</f>
        <v/>
      </c>
      <c r="G286" s="86" t="str">
        <f>IF(Protokoll!G286="","",Protokoll!G286)</f>
        <v/>
      </c>
      <c r="H286" s="18" t="str">
        <f>IF(Protokoll!H286="","",Protokoll!H286)</f>
        <v/>
      </c>
      <c r="I286" s="18" t="str">
        <f>IF(Protokoll!I286="","",Protokoll!I286)</f>
        <v/>
      </c>
      <c r="J286" s="79" t="str">
        <f>IF(Protokoll!J286="","",Protokoll!J286)</f>
        <v/>
      </c>
      <c r="K286" s="18" t="str">
        <f>IF(Protokoll!K286="","",Protokoll!K286)</f>
        <v/>
      </c>
      <c r="L286" s="18" t="str">
        <f>IF(Protokoll!L286="","",Protokoll!L286)</f>
        <v/>
      </c>
      <c r="M286" s="80" t="str">
        <f>IF(Protokoll!M286="","",Protokoll!M286)</f>
        <v/>
      </c>
      <c r="N286" s="18" t="str">
        <f ca="1">IF(Protokoll!N286="","",VLOOKUP(Protokoll!N286,(INDIRECT(CONCATENATE($B286,"!Q2:S22"))),3,1))</f>
        <v/>
      </c>
      <c r="O286" s="18" t="str">
        <f ca="1">IF(Protokoll!O286="","",VLOOKUP(Protokoll!O286,(INDIRECT(CONCATENATE($B286,"!G2:O22"))),9,1))</f>
        <v/>
      </c>
      <c r="P286" s="18" t="str">
        <f ca="1">IF(Protokoll!P286="","",VLOOKUP(Protokoll!P286,(INDIRECT(CONCATENATE($B286,"!H2:O22"))),8,1))</f>
        <v/>
      </c>
      <c r="Q286" s="18" t="str">
        <f ca="1">IF(Protokoll!Q286="","",VLOOKUP(Protokoll!Q286,(INDIRECT(CONCATENATE($B286,"!I2:O22"))),7,1))</f>
        <v/>
      </c>
      <c r="R286" s="18" t="str">
        <f ca="1">IF(Protokoll!R286="","",VLOOKUP(Protokoll!R286,(INDIRECT(CONCATENATE($B286,"!J2:O22"))),6,1))</f>
        <v/>
      </c>
      <c r="S286" s="18" t="str">
        <f ca="1">IF(Protokoll!S286="","",VLOOKUP(Protokoll!S286,(INDIRECT(CONCATENATE($B286,"!K2:O22"))),5,1))</f>
        <v/>
      </c>
      <c r="T286" s="18" t="str">
        <f ca="1">IF(Protokoll!T286="","",VLOOKUP(Protokoll!T286,(INDIRECT(CONCATENATE($B286,"!R2:S22"))),2,1))</f>
        <v/>
      </c>
      <c r="U286" s="18" t="str">
        <f ca="1">IF(Protokoll!U286="","",VLOOKUP(Protokoll!U286,(INDIRECT(CONCATENATE($B286,"!M2:O22"))),3,1))</f>
        <v/>
      </c>
      <c r="V286" s="18" t="str">
        <f ca="1">IF(Protokoll!V286="","",VLOOKUP(Protokoll!V286,(INDIRECT(CONCATENATE($B286,"!N2:O22"))),2,1))</f>
        <v/>
      </c>
      <c r="W286" s="79" t="str">
        <f>IF(Protokoll!W286="","",Protokoll!W286)</f>
        <v/>
      </c>
      <c r="X286" s="81" t="str">
        <f t="shared" ca="1" si="113"/>
        <v/>
      </c>
      <c r="AB286" t="str">
        <f t="shared" ca="1" si="114"/>
        <v/>
      </c>
      <c r="AC286" t="str">
        <f t="shared" ca="1" si="115"/>
        <v/>
      </c>
      <c r="AD286" t="str">
        <f t="shared" ca="1" si="116"/>
        <v/>
      </c>
      <c r="AE286" t="str">
        <f t="shared" ca="1" si="117"/>
        <v/>
      </c>
      <c r="AF286" t="str">
        <f t="shared" ca="1" si="118"/>
        <v/>
      </c>
      <c r="AG286" t="str">
        <f t="shared" ca="1" si="119"/>
        <v/>
      </c>
      <c r="AH286" t="str">
        <f t="shared" ca="1" si="120"/>
        <v/>
      </c>
      <c r="AI286" t="str">
        <f t="shared" ca="1" si="121"/>
        <v/>
      </c>
      <c r="AJ286" t="str">
        <f t="shared" ca="1" si="122"/>
        <v/>
      </c>
      <c r="AL286" t="str">
        <f t="shared" ca="1" si="123"/>
        <v/>
      </c>
      <c r="AM286" t="str">
        <f t="shared" ca="1" si="124"/>
        <v/>
      </c>
      <c r="AN286" t="str">
        <f t="shared" ca="1" si="125"/>
        <v/>
      </c>
      <c r="AO286" t="str">
        <f t="shared" ca="1" si="126"/>
        <v/>
      </c>
      <c r="AP286" t="str">
        <f t="shared" ca="1" si="127"/>
        <v/>
      </c>
      <c r="AQ286" t="str">
        <f t="shared" ca="1" si="128"/>
        <v/>
      </c>
      <c r="AR286" t="str">
        <f t="shared" ca="1" si="129"/>
        <v/>
      </c>
      <c r="AS286" t="str">
        <f t="shared" ca="1" si="130"/>
        <v/>
      </c>
      <c r="AT286" t="str">
        <f t="shared" ca="1" si="131"/>
        <v/>
      </c>
    </row>
    <row r="287" spans="1:46" x14ac:dyDescent="0.3">
      <c r="A287" s="2">
        <v>285</v>
      </c>
      <c r="B287" s="19" t="str">
        <f t="shared" si="112"/>
        <v/>
      </c>
      <c r="C287" s="20" t="str">
        <f>IF(Protokoll!C287="","",Protokoll!C287)</f>
        <v/>
      </c>
      <c r="D287" s="20" t="str">
        <f>IF(Protokoll!D287="","",Protokoll!D287)</f>
        <v/>
      </c>
      <c r="E287" s="20" t="str">
        <f>IF(Protokoll!E287="","",Protokoll!E287)</f>
        <v/>
      </c>
      <c r="F287" s="20" t="str">
        <f>IF(Protokoll!F287="","",Protokoll!F287)</f>
        <v/>
      </c>
      <c r="G287" s="82" t="str">
        <f>IF(Protokoll!G287="","",Protokoll!G287)</f>
        <v/>
      </c>
      <c r="H287" s="20" t="str">
        <f>IF(Protokoll!H287="","",Protokoll!H287)</f>
        <v/>
      </c>
      <c r="I287" s="20" t="str">
        <f>IF(Protokoll!I287="","",Protokoll!I287)</f>
        <v/>
      </c>
      <c r="J287" s="83" t="str">
        <f>IF(Protokoll!J287="","",Protokoll!J287)</f>
        <v/>
      </c>
      <c r="K287" s="20" t="str">
        <f>IF(Protokoll!K287="","",Protokoll!K287)</f>
        <v/>
      </c>
      <c r="L287" s="20" t="str">
        <f>IF(Protokoll!L287="","",Protokoll!L287)</f>
        <v/>
      </c>
      <c r="M287" s="84" t="str">
        <f>IF(Protokoll!M287="","",Protokoll!M287)</f>
        <v/>
      </c>
      <c r="N287" s="20" t="str">
        <f ca="1">IF(Protokoll!N287="","",VLOOKUP(Protokoll!N287,(INDIRECT(CONCATENATE($B287,"!Q2:S22"))),3,1))</f>
        <v/>
      </c>
      <c r="O287" s="20" t="str">
        <f ca="1">IF(Protokoll!O287="","",VLOOKUP(Protokoll!O287,(INDIRECT(CONCATENATE($B287,"!G2:O22"))),9,1))</f>
        <v/>
      </c>
      <c r="P287" s="20" t="str">
        <f ca="1">IF(Protokoll!P287="","",VLOOKUP(Protokoll!P287,(INDIRECT(CONCATENATE($B287,"!H2:O22"))),8,1))</f>
        <v/>
      </c>
      <c r="Q287" s="20" t="str">
        <f ca="1">IF(Protokoll!Q287="","",VLOOKUP(Protokoll!Q287,(INDIRECT(CONCATENATE($B287,"!I2:O22"))),7,1))</f>
        <v/>
      </c>
      <c r="R287" s="20" t="str">
        <f ca="1">IF(Protokoll!R287="","",VLOOKUP(Protokoll!R287,(INDIRECT(CONCATENATE($B287,"!J2:O22"))),6,1))</f>
        <v/>
      </c>
      <c r="S287" s="20" t="str">
        <f ca="1">IF(Protokoll!S287="","",VLOOKUP(Protokoll!S287,(INDIRECT(CONCATENATE($B287,"!K2:O22"))),5,1))</f>
        <v/>
      </c>
      <c r="T287" s="20" t="str">
        <f ca="1">IF(Protokoll!T287="","",VLOOKUP(Protokoll!T287,(INDIRECT(CONCATENATE($B287,"!R2:S22"))),2,1))</f>
        <v/>
      </c>
      <c r="U287" s="20" t="str">
        <f ca="1">IF(Protokoll!U287="","",VLOOKUP(Protokoll!U287,(INDIRECT(CONCATENATE($B287,"!M2:O22"))),3,1))</f>
        <v/>
      </c>
      <c r="V287" s="20" t="str">
        <f ca="1">IF(Protokoll!V287="","",VLOOKUP(Protokoll!V287,(INDIRECT(CONCATENATE($B287,"!N2:O22"))),2,1))</f>
        <v/>
      </c>
      <c r="W287" s="83" t="str">
        <f>IF(Protokoll!W287="","",Protokoll!W287)</f>
        <v/>
      </c>
      <c r="X287" s="85" t="str">
        <f t="shared" ca="1" si="113"/>
        <v/>
      </c>
      <c r="AB287" t="str">
        <f t="shared" ca="1" si="114"/>
        <v/>
      </c>
      <c r="AC287" t="str">
        <f t="shared" ca="1" si="115"/>
        <v/>
      </c>
      <c r="AD287" t="str">
        <f t="shared" ca="1" si="116"/>
        <v/>
      </c>
      <c r="AE287" t="str">
        <f t="shared" ca="1" si="117"/>
        <v/>
      </c>
      <c r="AF287" t="str">
        <f t="shared" ca="1" si="118"/>
        <v/>
      </c>
      <c r="AG287" t="str">
        <f t="shared" ca="1" si="119"/>
        <v/>
      </c>
      <c r="AH287" t="str">
        <f t="shared" ca="1" si="120"/>
        <v/>
      </c>
      <c r="AI287" t="str">
        <f t="shared" ca="1" si="121"/>
        <v/>
      </c>
      <c r="AJ287" t="str">
        <f t="shared" ca="1" si="122"/>
        <v/>
      </c>
      <c r="AL287" t="str">
        <f t="shared" ca="1" si="123"/>
        <v/>
      </c>
      <c r="AM287" t="str">
        <f t="shared" ca="1" si="124"/>
        <v/>
      </c>
      <c r="AN287" t="str">
        <f t="shared" ca="1" si="125"/>
        <v/>
      </c>
      <c r="AO287" t="str">
        <f t="shared" ca="1" si="126"/>
        <v/>
      </c>
      <c r="AP287" t="str">
        <f t="shared" ca="1" si="127"/>
        <v/>
      </c>
      <c r="AQ287" t="str">
        <f t="shared" ca="1" si="128"/>
        <v/>
      </c>
      <c r="AR287" t="str">
        <f t="shared" ca="1" si="129"/>
        <v/>
      </c>
      <c r="AS287" t="str">
        <f t="shared" ca="1" si="130"/>
        <v/>
      </c>
      <c r="AT287" t="str">
        <f t="shared" ca="1" si="131"/>
        <v/>
      </c>
    </row>
    <row r="288" spans="1:46" x14ac:dyDescent="0.3">
      <c r="A288" s="15">
        <v>286</v>
      </c>
      <c r="B288" s="16" t="str">
        <f t="shared" si="112"/>
        <v/>
      </c>
      <c r="C288" s="18" t="str">
        <f>IF(Protokoll!C288="","",Protokoll!C288)</f>
        <v/>
      </c>
      <c r="D288" s="18" t="str">
        <f>IF(Protokoll!D288="","",Protokoll!D288)</f>
        <v/>
      </c>
      <c r="E288" s="18" t="str">
        <f>IF(Protokoll!E288="","",Protokoll!E288)</f>
        <v/>
      </c>
      <c r="F288" s="18" t="str">
        <f>IF(Protokoll!F288="","",Protokoll!F288)</f>
        <v/>
      </c>
      <c r="G288" s="86" t="str">
        <f>IF(Protokoll!G288="","",Protokoll!G288)</f>
        <v/>
      </c>
      <c r="H288" s="18" t="str">
        <f>IF(Protokoll!H288="","",Protokoll!H288)</f>
        <v/>
      </c>
      <c r="I288" s="18" t="str">
        <f>IF(Protokoll!I288="","",Protokoll!I288)</f>
        <v/>
      </c>
      <c r="J288" s="79" t="str">
        <f>IF(Protokoll!J288="","",Protokoll!J288)</f>
        <v/>
      </c>
      <c r="K288" s="18" t="str">
        <f>IF(Protokoll!K288="","",Protokoll!K288)</f>
        <v/>
      </c>
      <c r="L288" s="18" t="str">
        <f>IF(Protokoll!L288="","",Protokoll!L288)</f>
        <v/>
      </c>
      <c r="M288" s="80" t="str">
        <f>IF(Protokoll!M288="","",Protokoll!M288)</f>
        <v/>
      </c>
      <c r="N288" s="18" t="str">
        <f ca="1">IF(Protokoll!N288="","",VLOOKUP(Protokoll!N288,(INDIRECT(CONCATENATE($B288,"!Q2:S22"))),3,1))</f>
        <v/>
      </c>
      <c r="O288" s="18" t="str">
        <f ca="1">IF(Protokoll!O288="","",VLOOKUP(Protokoll!O288,(INDIRECT(CONCATENATE($B288,"!G2:O22"))),9,1))</f>
        <v/>
      </c>
      <c r="P288" s="18" t="str">
        <f ca="1">IF(Protokoll!P288="","",VLOOKUP(Protokoll!P288,(INDIRECT(CONCATENATE($B288,"!H2:O22"))),8,1))</f>
        <v/>
      </c>
      <c r="Q288" s="18" t="str">
        <f ca="1">IF(Protokoll!Q288="","",VLOOKUP(Protokoll!Q288,(INDIRECT(CONCATENATE($B288,"!I2:O22"))),7,1))</f>
        <v/>
      </c>
      <c r="R288" s="18" t="str">
        <f ca="1">IF(Protokoll!R288="","",VLOOKUP(Protokoll!R288,(INDIRECT(CONCATENATE($B288,"!J2:O22"))),6,1))</f>
        <v/>
      </c>
      <c r="S288" s="18" t="str">
        <f ca="1">IF(Protokoll!S288="","",VLOOKUP(Protokoll!S288,(INDIRECT(CONCATENATE($B288,"!K2:O22"))),5,1))</f>
        <v/>
      </c>
      <c r="T288" s="18" t="str">
        <f ca="1">IF(Protokoll!T288="","",VLOOKUP(Protokoll!T288,(INDIRECT(CONCATENATE($B288,"!R2:S22"))),2,1))</f>
        <v/>
      </c>
      <c r="U288" s="18" t="str">
        <f ca="1">IF(Protokoll!U288="","",VLOOKUP(Protokoll!U288,(INDIRECT(CONCATENATE($B288,"!M2:O22"))),3,1))</f>
        <v/>
      </c>
      <c r="V288" s="18" t="str">
        <f ca="1">IF(Protokoll!V288="","",VLOOKUP(Protokoll!V288,(INDIRECT(CONCATENATE($B288,"!N2:O22"))),2,1))</f>
        <v/>
      </c>
      <c r="W288" s="79" t="str">
        <f>IF(Protokoll!W288="","",Protokoll!W288)</f>
        <v/>
      </c>
      <c r="X288" s="81" t="str">
        <f t="shared" ca="1" si="113"/>
        <v/>
      </c>
      <c r="AB288" t="str">
        <f t="shared" ca="1" si="114"/>
        <v/>
      </c>
      <c r="AC288" t="str">
        <f t="shared" ca="1" si="115"/>
        <v/>
      </c>
      <c r="AD288" t="str">
        <f t="shared" ca="1" si="116"/>
        <v/>
      </c>
      <c r="AE288" t="str">
        <f t="shared" ca="1" si="117"/>
        <v/>
      </c>
      <c r="AF288" t="str">
        <f t="shared" ca="1" si="118"/>
        <v/>
      </c>
      <c r="AG288" t="str">
        <f t="shared" ca="1" si="119"/>
        <v/>
      </c>
      <c r="AH288" t="str">
        <f t="shared" ca="1" si="120"/>
        <v/>
      </c>
      <c r="AI288" t="str">
        <f t="shared" ca="1" si="121"/>
        <v/>
      </c>
      <c r="AJ288" t="str">
        <f t="shared" ca="1" si="122"/>
        <v/>
      </c>
      <c r="AL288" t="str">
        <f t="shared" ca="1" si="123"/>
        <v/>
      </c>
      <c r="AM288" t="str">
        <f t="shared" ca="1" si="124"/>
        <v/>
      </c>
      <c r="AN288" t="str">
        <f t="shared" ca="1" si="125"/>
        <v/>
      </c>
      <c r="AO288" t="str">
        <f t="shared" ca="1" si="126"/>
        <v/>
      </c>
      <c r="AP288" t="str">
        <f t="shared" ca="1" si="127"/>
        <v/>
      </c>
      <c r="AQ288" t="str">
        <f t="shared" ca="1" si="128"/>
        <v/>
      </c>
      <c r="AR288" t="str">
        <f t="shared" ca="1" si="129"/>
        <v/>
      </c>
      <c r="AS288" t="str">
        <f t="shared" ca="1" si="130"/>
        <v/>
      </c>
      <c r="AT288" t="str">
        <f t="shared" ca="1" si="131"/>
        <v/>
      </c>
    </row>
    <row r="289" spans="1:46" x14ac:dyDescent="0.3">
      <c r="A289" s="2">
        <v>287</v>
      </c>
      <c r="B289" s="19" t="str">
        <f t="shared" si="112"/>
        <v/>
      </c>
      <c r="C289" s="20" t="str">
        <f>IF(Protokoll!C289="","",Protokoll!C289)</f>
        <v/>
      </c>
      <c r="D289" s="20" t="str">
        <f>IF(Protokoll!D289="","",Protokoll!D289)</f>
        <v/>
      </c>
      <c r="E289" s="20" t="str">
        <f>IF(Protokoll!E289="","",Protokoll!E289)</f>
        <v/>
      </c>
      <c r="F289" s="20" t="str">
        <f>IF(Protokoll!F289="","",Protokoll!F289)</f>
        <v/>
      </c>
      <c r="G289" s="82" t="str">
        <f>IF(Protokoll!G289="","",Protokoll!G289)</f>
        <v/>
      </c>
      <c r="H289" s="20" t="str">
        <f>IF(Protokoll!H289="","",Protokoll!H289)</f>
        <v/>
      </c>
      <c r="I289" s="20" t="str">
        <f>IF(Protokoll!I289="","",Protokoll!I289)</f>
        <v/>
      </c>
      <c r="J289" s="83" t="str">
        <f>IF(Protokoll!J289="","",Protokoll!J289)</f>
        <v/>
      </c>
      <c r="K289" s="20" t="str">
        <f>IF(Protokoll!K289="","",Protokoll!K289)</f>
        <v/>
      </c>
      <c r="L289" s="20" t="str">
        <f>IF(Protokoll!L289="","",Protokoll!L289)</f>
        <v/>
      </c>
      <c r="M289" s="84" t="str">
        <f>IF(Protokoll!M289="","",Protokoll!M289)</f>
        <v/>
      </c>
      <c r="N289" s="20" t="str">
        <f ca="1">IF(Protokoll!N289="","",VLOOKUP(Protokoll!N289,(INDIRECT(CONCATENATE($B289,"!Q2:S22"))),3,1))</f>
        <v/>
      </c>
      <c r="O289" s="20" t="str">
        <f ca="1">IF(Protokoll!O289="","",VLOOKUP(Protokoll!O289,(INDIRECT(CONCATENATE($B289,"!G2:O22"))),9,1))</f>
        <v/>
      </c>
      <c r="P289" s="20" t="str">
        <f ca="1">IF(Protokoll!P289="","",VLOOKUP(Protokoll!P289,(INDIRECT(CONCATENATE($B289,"!H2:O22"))),8,1))</f>
        <v/>
      </c>
      <c r="Q289" s="20" t="str">
        <f ca="1">IF(Protokoll!Q289="","",VLOOKUP(Protokoll!Q289,(INDIRECT(CONCATENATE($B289,"!I2:O22"))),7,1))</f>
        <v/>
      </c>
      <c r="R289" s="20" t="str">
        <f ca="1">IF(Protokoll!R289="","",VLOOKUP(Protokoll!R289,(INDIRECT(CONCATENATE($B289,"!J2:O22"))),6,1))</f>
        <v/>
      </c>
      <c r="S289" s="20" t="str">
        <f ca="1">IF(Protokoll!S289="","",VLOOKUP(Protokoll!S289,(INDIRECT(CONCATENATE($B289,"!K2:O22"))),5,1))</f>
        <v/>
      </c>
      <c r="T289" s="20" t="str">
        <f ca="1">IF(Protokoll!T289="","",VLOOKUP(Protokoll!T289,(INDIRECT(CONCATENATE($B289,"!R2:S22"))),2,1))</f>
        <v/>
      </c>
      <c r="U289" s="20" t="str">
        <f ca="1">IF(Protokoll!U289="","",VLOOKUP(Protokoll!U289,(INDIRECT(CONCATENATE($B289,"!M2:O22"))),3,1))</f>
        <v/>
      </c>
      <c r="V289" s="20" t="str">
        <f ca="1">IF(Protokoll!V289="","",VLOOKUP(Protokoll!V289,(INDIRECT(CONCATENATE($B289,"!N2:O22"))),2,1))</f>
        <v/>
      </c>
      <c r="W289" s="83" t="str">
        <f>IF(Protokoll!W289="","",Protokoll!W289)</f>
        <v/>
      </c>
      <c r="X289" s="85" t="str">
        <f t="shared" ca="1" si="113"/>
        <v/>
      </c>
      <c r="AB289" t="str">
        <f t="shared" ca="1" si="114"/>
        <v/>
      </c>
      <c r="AC289" t="str">
        <f t="shared" ca="1" si="115"/>
        <v/>
      </c>
      <c r="AD289" t="str">
        <f t="shared" ca="1" si="116"/>
        <v/>
      </c>
      <c r="AE289" t="str">
        <f t="shared" ca="1" si="117"/>
        <v/>
      </c>
      <c r="AF289" t="str">
        <f t="shared" ca="1" si="118"/>
        <v/>
      </c>
      <c r="AG289" t="str">
        <f t="shared" ca="1" si="119"/>
        <v/>
      </c>
      <c r="AH289" t="str">
        <f t="shared" ca="1" si="120"/>
        <v/>
      </c>
      <c r="AI289" t="str">
        <f t="shared" ca="1" si="121"/>
        <v/>
      </c>
      <c r="AJ289" t="str">
        <f t="shared" ca="1" si="122"/>
        <v/>
      </c>
      <c r="AL289" t="str">
        <f t="shared" ca="1" si="123"/>
        <v/>
      </c>
      <c r="AM289" t="str">
        <f t="shared" ca="1" si="124"/>
        <v/>
      </c>
      <c r="AN289" t="str">
        <f t="shared" ca="1" si="125"/>
        <v/>
      </c>
      <c r="AO289" t="str">
        <f t="shared" ca="1" si="126"/>
        <v/>
      </c>
      <c r="AP289" t="str">
        <f t="shared" ca="1" si="127"/>
        <v/>
      </c>
      <c r="AQ289" t="str">
        <f t="shared" ca="1" si="128"/>
        <v/>
      </c>
      <c r="AR289" t="str">
        <f t="shared" ca="1" si="129"/>
        <v/>
      </c>
      <c r="AS289" t="str">
        <f t="shared" ca="1" si="130"/>
        <v/>
      </c>
      <c r="AT289" t="str">
        <f t="shared" ca="1" si="131"/>
        <v/>
      </c>
    </row>
    <row r="290" spans="1:46" x14ac:dyDescent="0.3">
      <c r="A290" s="15">
        <v>288</v>
      </c>
      <c r="B290" s="16" t="str">
        <f t="shared" si="112"/>
        <v/>
      </c>
      <c r="C290" s="18" t="str">
        <f>IF(Protokoll!C290="","",Protokoll!C290)</f>
        <v/>
      </c>
      <c r="D290" s="18" t="str">
        <f>IF(Protokoll!D290="","",Protokoll!D290)</f>
        <v/>
      </c>
      <c r="E290" s="18" t="str">
        <f>IF(Protokoll!E290="","",Protokoll!E290)</f>
        <v/>
      </c>
      <c r="F290" s="18" t="str">
        <f>IF(Protokoll!F290="","",Protokoll!F290)</f>
        <v/>
      </c>
      <c r="G290" s="86" t="str">
        <f>IF(Protokoll!G290="","",Protokoll!G290)</f>
        <v/>
      </c>
      <c r="H290" s="18" t="str">
        <f>IF(Protokoll!H290="","",Protokoll!H290)</f>
        <v/>
      </c>
      <c r="I290" s="18" t="str">
        <f>IF(Protokoll!I290="","",Protokoll!I290)</f>
        <v/>
      </c>
      <c r="J290" s="79" t="str">
        <f>IF(Protokoll!J290="","",Protokoll!J290)</f>
        <v/>
      </c>
      <c r="K290" s="18" t="str">
        <f>IF(Protokoll!K290="","",Protokoll!K290)</f>
        <v/>
      </c>
      <c r="L290" s="18" t="str">
        <f>IF(Protokoll!L290="","",Protokoll!L290)</f>
        <v/>
      </c>
      <c r="M290" s="80" t="str">
        <f>IF(Protokoll!M290="","",Protokoll!M290)</f>
        <v/>
      </c>
      <c r="N290" s="18" t="str">
        <f ca="1">IF(Protokoll!N290="","",VLOOKUP(Protokoll!N290,(INDIRECT(CONCATENATE($B290,"!Q2:S22"))),3,1))</f>
        <v/>
      </c>
      <c r="O290" s="18" t="str">
        <f ca="1">IF(Protokoll!O290="","",VLOOKUP(Protokoll!O290,(INDIRECT(CONCATENATE($B290,"!G2:O22"))),9,1))</f>
        <v/>
      </c>
      <c r="P290" s="18" t="str">
        <f ca="1">IF(Protokoll!P290="","",VLOOKUP(Protokoll!P290,(INDIRECT(CONCATENATE($B290,"!H2:O22"))),8,1))</f>
        <v/>
      </c>
      <c r="Q290" s="18" t="str">
        <f ca="1">IF(Protokoll!Q290="","",VLOOKUP(Protokoll!Q290,(INDIRECT(CONCATENATE($B290,"!I2:O22"))),7,1))</f>
        <v/>
      </c>
      <c r="R290" s="18" t="str">
        <f ca="1">IF(Protokoll!R290="","",VLOOKUP(Protokoll!R290,(INDIRECT(CONCATENATE($B290,"!J2:O22"))),6,1))</f>
        <v/>
      </c>
      <c r="S290" s="18" t="str">
        <f ca="1">IF(Protokoll!S290="","",VLOOKUP(Protokoll!S290,(INDIRECT(CONCATENATE($B290,"!K2:O22"))),5,1))</f>
        <v/>
      </c>
      <c r="T290" s="18" t="str">
        <f ca="1">IF(Protokoll!T290="","",VLOOKUP(Protokoll!T290,(INDIRECT(CONCATENATE($B290,"!R2:S22"))),2,1))</f>
        <v/>
      </c>
      <c r="U290" s="18" t="str">
        <f ca="1">IF(Protokoll!U290="","",VLOOKUP(Protokoll!U290,(INDIRECT(CONCATENATE($B290,"!M2:O22"))),3,1))</f>
        <v/>
      </c>
      <c r="V290" s="18" t="str">
        <f ca="1">IF(Protokoll!V290="","",VLOOKUP(Protokoll!V290,(INDIRECT(CONCATENATE($B290,"!N2:O22"))),2,1))</f>
        <v/>
      </c>
      <c r="W290" s="79" t="str">
        <f>IF(Protokoll!W290="","",Protokoll!W290)</f>
        <v/>
      </c>
      <c r="X290" s="81" t="str">
        <f t="shared" ca="1" si="113"/>
        <v/>
      </c>
      <c r="AB290" t="str">
        <f t="shared" ca="1" si="114"/>
        <v/>
      </c>
      <c r="AC290" t="str">
        <f t="shared" ca="1" si="115"/>
        <v/>
      </c>
      <c r="AD290" t="str">
        <f t="shared" ca="1" si="116"/>
        <v/>
      </c>
      <c r="AE290" t="str">
        <f t="shared" ca="1" si="117"/>
        <v/>
      </c>
      <c r="AF290" t="str">
        <f t="shared" ca="1" si="118"/>
        <v/>
      </c>
      <c r="AG290" t="str">
        <f t="shared" ca="1" si="119"/>
        <v/>
      </c>
      <c r="AH290" t="str">
        <f t="shared" ca="1" si="120"/>
        <v/>
      </c>
      <c r="AI290" t="str">
        <f t="shared" ca="1" si="121"/>
        <v/>
      </c>
      <c r="AJ290" t="str">
        <f t="shared" ca="1" si="122"/>
        <v/>
      </c>
      <c r="AL290" t="str">
        <f t="shared" ca="1" si="123"/>
        <v/>
      </c>
      <c r="AM290" t="str">
        <f t="shared" ca="1" si="124"/>
        <v/>
      </c>
      <c r="AN290" t="str">
        <f t="shared" ca="1" si="125"/>
        <v/>
      </c>
      <c r="AO290" t="str">
        <f t="shared" ca="1" si="126"/>
        <v/>
      </c>
      <c r="AP290" t="str">
        <f t="shared" ca="1" si="127"/>
        <v/>
      </c>
      <c r="AQ290" t="str">
        <f t="shared" ca="1" si="128"/>
        <v/>
      </c>
      <c r="AR290" t="str">
        <f t="shared" ca="1" si="129"/>
        <v/>
      </c>
      <c r="AS290" t="str">
        <f t="shared" ca="1" si="130"/>
        <v/>
      </c>
      <c r="AT290" t="str">
        <f t="shared" ca="1" si="131"/>
        <v/>
      </c>
    </row>
    <row r="291" spans="1:46" x14ac:dyDescent="0.3">
      <c r="A291" s="2">
        <v>289</v>
      </c>
      <c r="B291" s="19" t="str">
        <f t="shared" si="112"/>
        <v/>
      </c>
      <c r="C291" s="20" t="str">
        <f>IF(Protokoll!C291="","",Protokoll!C291)</f>
        <v/>
      </c>
      <c r="D291" s="20" t="str">
        <f>IF(Protokoll!D291="","",Protokoll!D291)</f>
        <v/>
      </c>
      <c r="E291" s="20" t="str">
        <f>IF(Protokoll!E291="","",Protokoll!E291)</f>
        <v/>
      </c>
      <c r="F291" s="20" t="str">
        <f>IF(Protokoll!F291="","",Protokoll!F291)</f>
        <v/>
      </c>
      <c r="G291" s="82" t="str">
        <f>IF(Protokoll!G291="","",Protokoll!G291)</f>
        <v/>
      </c>
      <c r="H291" s="20" t="str">
        <f>IF(Protokoll!H291="","",Protokoll!H291)</f>
        <v/>
      </c>
      <c r="I291" s="20" t="str">
        <f>IF(Protokoll!I291="","",Protokoll!I291)</f>
        <v/>
      </c>
      <c r="J291" s="83" t="str">
        <f>IF(Protokoll!J291="","",Protokoll!J291)</f>
        <v/>
      </c>
      <c r="K291" s="20" t="str">
        <f>IF(Protokoll!K291="","",Protokoll!K291)</f>
        <v/>
      </c>
      <c r="L291" s="20" t="str">
        <f>IF(Protokoll!L291="","",Protokoll!L291)</f>
        <v/>
      </c>
      <c r="M291" s="84" t="str">
        <f>IF(Protokoll!M291="","",Protokoll!M291)</f>
        <v/>
      </c>
      <c r="N291" s="20" t="str">
        <f ca="1">IF(Protokoll!N291="","",VLOOKUP(Protokoll!N291,(INDIRECT(CONCATENATE($B291,"!Q2:S22"))),3,1))</f>
        <v/>
      </c>
      <c r="O291" s="20" t="str">
        <f ca="1">IF(Protokoll!O291="","",VLOOKUP(Protokoll!O291,(INDIRECT(CONCATENATE($B291,"!G2:O22"))),9,1))</f>
        <v/>
      </c>
      <c r="P291" s="20" t="str">
        <f ca="1">IF(Protokoll!P291="","",VLOOKUP(Protokoll!P291,(INDIRECT(CONCATENATE($B291,"!H2:O22"))),8,1))</f>
        <v/>
      </c>
      <c r="Q291" s="20" t="str">
        <f ca="1">IF(Protokoll!Q291="","",VLOOKUP(Protokoll!Q291,(INDIRECT(CONCATENATE($B291,"!I2:O22"))),7,1))</f>
        <v/>
      </c>
      <c r="R291" s="20" t="str">
        <f ca="1">IF(Protokoll!R291="","",VLOOKUP(Protokoll!R291,(INDIRECT(CONCATENATE($B291,"!J2:O22"))),6,1))</f>
        <v/>
      </c>
      <c r="S291" s="20" t="str">
        <f ca="1">IF(Protokoll!S291="","",VLOOKUP(Protokoll!S291,(INDIRECT(CONCATENATE($B291,"!K2:O22"))),5,1))</f>
        <v/>
      </c>
      <c r="T291" s="20" t="str">
        <f ca="1">IF(Protokoll!T291="","",VLOOKUP(Protokoll!T291,(INDIRECT(CONCATENATE($B291,"!R2:S22"))),2,1))</f>
        <v/>
      </c>
      <c r="U291" s="20" t="str">
        <f ca="1">IF(Protokoll!U291="","",VLOOKUP(Protokoll!U291,(INDIRECT(CONCATENATE($B291,"!M2:O22"))),3,1))</f>
        <v/>
      </c>
      <c r="V291" s="20" t="str">
        <f ca="1">IF(Protokoll!V291="","",VLOOKUP(Protokoll!V291,(INDIRECT(CONCATENATE($B291,"!N2:O22"))),2,1))</f>
        <v/>
      </c>
      <c r="W291" s="83" t="str">
        <f>IF(Protokoll!W291="","",Protokoll!W291)</f>
        <v/>
      </c>
      <c r="X291" s="85" t="str">
        <f t="shared" ca="1" si="113"/>
        <v/>
      </c>
      <c r="AB291" t="str">
        <f t="shared" ca="1" si="114"/>
        <v/>
      </c>
      <c r="AC291" t="str">
        <f t="shared" ca="1" si="115"/>
        <v/>
      </c>
      <c r="AD291" t="str">
        <f t="shared" ca="1" si="116"/>
        <v/>
      </c>
      <c r="AE291" t="str">
        <f t="shared" ca="1" si="117"/>
        <v/>
      </c>
      <c r="AF291" t="str">
        <f t="shared" ca="1" si="118"/>
        <v/>
      </c>
      <c r="AG291" t="str">
        <f t="shared" ca="1" si="119"/>
        <v/>
      </c>
      <c r="AH291" t="str">
        <f t="shared" ca="1" si="120"/>
        <v/>
      </c>
      <c r="AI291" t="str">
        <f t="shared" ca="1" si="121"/>
        <v/>
      </c>
      <c r="AJ291" t="str">
        <f t="shared" ca="1" si="122"/>
        <v/>
      </c>
      <c r="AL291" t="str">
        <f t="shared" ca="1" si="123"/>
        <v/>
      </c>
      <c r="AM291" t="str">
        <f t="shared" ca="1" si="124"/>
        <v/>
      </c>
      <c r="AN291" t="str">
        <f t="shared" ca="1" si="125"/>
        <v/>
      </c>
      <c r="AO291" t="str">
        <f t="shared" ca="1" si="126"/>
        <v/>
      </c>
      <c r="AP291" t="str">
        <f t="shared" ca="1" si="127"/>
        <v/>
      </c>
      <c r="AQ291" t="str">
        <f t="shared" ca="1" si="128"/>
        <v/>
      </c>
      <c r="AR291" t="str">
        <f t="shared" ca="1" si="129"/>
        <v/>
      </c>
      <c r="AS291" t="str">
        <f t="shared" ca="1" si="130"/>
        <v/>
      </c>
      <c r="AT291" t="str">
        <f t="shared" ca="1" si="131"/>
        <v/>
      </c>
    </row>
    <row r="292" spans="1:46" x14ac:dyDescent="0.3">
      <c r="A292" s="15">
        <v>290</v>
      </c>
      <c r="B292" s="16" t="str">
        <f t="shared" si="112"/>
        <v/>
      </c>
      <c r="C292" s="18" t="str">
        <f>IF(Protokoll!C292="","",Protokoll!C292)</f>
        <v/>
      </c>
      <c r="D292" s="18" t="str">
        <f>IF(Protokoll!D292="","",Protokoll!D292)</f>
        <v/>
      </c>
      <c r="E292" s="18" t="str">
        <f>IF(Protokoll!E292="","",Protokoll!E292)</f>
        <v/>
      </c>
      <c r="F292" s="18" t="str">
        <f>IF(Protokoll!F292="","",Protokoll!F292)</f>
        <v/>
      </c>
      <c r="G292" s="86" t="str">
        <f>IF(Protokoll!G292="","",Protokoll!G292)</f>
        <v/>
      </c>
      <c r="H292" s="18" t="str">
        <f>IF(Protokoll!H292="","",Protokoll!H292)</f>
        <v/>
      </c>
      <c r="I292" s="18" t="str">
        <f>IF(Protokoll!I292="","",Protokoll!I292)</f>
        <v/>
      </c>
      <c r="J292" s="79" t="str">
        <f>IF(Protokoll!J292="","",Protokoll!J292)</f>
        <v/>
      </c>
      <c r="K292" s="18" t="str">
        <f>IF(Protokoll!K292="","",Protokoll!K292)</f>
        <v/>
      </c>
      <c r="L292" s="18" t="str">
        <f>IF(Protokoll!L292="","",Protokoll!L292)</f>
        <v/>
      </c>
      <c r="M292" s="80" t="str">
        <f>IF(Protokoll!M292="","",Protokoll!M292)</f>
        <v/>
      </c>
      <c r="N292" s="18" t="str">
        <f ca="1">IF(Protokoll!N292="","",VLOOKUP(Protokoll!N292,(INDIRECT(CONCATENATE($B292,"!Q2:S22"))),3,1))</f>
        <v/>
      </c>
      <c r="O292" s="18" t="str">
        <f ca="1">IF(Protokoll!O292="","",VLOOKUP(Protokoll!O292,(INDIRECT(CONCATENATE($B292,"!G2:O22"))),9,1))</f>
        <v/>
      </c>
      <c r="P292" s="18" t="str">
        <f ca="1">IF(Protokoll!P292="","",VLOOKUP(Protokoll!P292,(INDIRECT(CONCATENATE($B292,"!H2:O22"))),8,1))</f>
        <v/>
      </c>
      <c r="Q292" s="18" t="str">
        <f ca="1">IF(Protokoll!Q292="","",VLOOKUP(Protokoll!Q292,(INDIRECT(CONCATENATE($B292,"!I2:O22"))),7,1))</f>
        <v/>
      </c>
      <c r="R292" s="18" t="str">
        <f ca="1">IF(Protokoll!R292="","",VLOOKUP(Protokoll!R292,(INDIRECT(CONCATENATE($B292,"!J2:O22"))),6,1))</f>
        <v/>
      </c>
      <c r="S292" s="18" t="str">
        <f ca="1">IF(Protokoll!S292="","",VLOOKUP(Protokoll!S292,(INDIRECT(CONCATENATE($B292,"!K2:O22"))),5,1))</f>
        <v/>
      </c>
      <c r="T292" s="18" t="str">
        <f ca="1">IF(Protokoll!T292="","",VLOOKUP(Protokoll!T292,(INDIRECT(CONCATENATE($B292,"!R2:S22"))),2,1))</f>
        <v/>
      </c>
      <c r="U292" s="18" t="str">
        <f ca="1">IF(Protokoll!U292="","",VLOOKUP(Protokoll!U292,(INDIRECT(CONCATENATE($B292,"!M2:O22"))),3,1))</f>
        <v/>
      </c>
      <c r="V292" s="18" t="str">
        <f ca="1">IF(Protokoll!V292="","",VLOOKUP(Protokoll!V292,(INDIRECT(CONCATENATE($B292,"!N2:O22"))),2,1))</f>
        <v/>
      </c>
      <c r="W292" s="79" t="str">
        <f>IF(Protokoll!W292="","",Protokoll!W292)</f>
        <v/>
      </c>
      <c r="X292" s="81" t="str">
        <f t="shared" ca="1" si="113"/>
        <v/>
      </c>
      <c r="AB292" t="str">
        <f t="shared" ca="1" si="114"/>
        <v/>
      </c>
      <c r="AC292" t="str">
        <f t="shared" ca="1" si="115"/>
        <v/>
      </c>
      <c r="AD292" t="str">
        <f t="shared" ca="1" si="116"/>
        <v/>
      </c>
      <c r="AE292" t="str">
        <f t="shared" ca="1" si="117"/>
        <v/>
      </c>
      <c r="AF292" t="str">
        <f t="shared" ca="1" si="118"/>
        <v/>
      </c>
      <c r="AG292" t="str">
        <f t="shared" ca="1" si="119"/>
        <v/>
      </c>
      <c r="AH292" t="str">
        <f t="shared" ca="1" si="120"/>
        <v/>
      </c>
      <c r="AI292" t="str">
        <f t="shared" ca="1" si="121"/>
        <v/>
      </c>
      <c r="AJ292" t="str">
        <f t="shared" ca="1" si="122"/>
        <v/>
      </c>
      <c r="AL292" t="str">
        <f t="shared" ca="1" si="123"/>
        <v/>
      </c>
      <c r="AM292" t="str">
        <f t="shared" ca="1" si="124"/>
        <v/>
      </c>
      <c r="AN292" t="str">
        <f t="shared" ca="1" si="125"/>
        <v/>
      </c>
      <c r="AO292" t="str">
        <f t="shared" ca="1" si="126"/>
        <v/>
      </c>
      <c r="AP292" t="str">
        <f t="shared" ca="1" si="127"/>
        <v/>
      </c>
      <c r="AQ292" t="str">
        <f t="shared" ca="1" si="128"/>
        <v/>
      </c>
      <c r="AR292" t="str">
        <f t="shared" ca="1" si="129"/>
        <v/>
      </c>
      <c r="AS292" t="str">
        <f t="shared" ca="1" si="130"/>
        <v/>
      </c>
      <c r="AT292" t="str">
        <f t="shared" ca="1" si="131"/>
        <v/>
      </c>
    </row>
    <row r="293" spans="1:46" x14ac:dyDescent="0.3">
      <c r="A293" s="2">
        <v>291</v>
      </c>
      <c r="B293" s="19" t="str">
        <f t="shared" si="112"/>
        <v/>
      </c>
      <c r="C293" s="20" t="str">
        <f>IF(Protokoll!C293="","",Protokoll!C293)</f>
        <v/>
      </c>
      <c r="D293" s="20" t="str">
        <f>IF(Protokoll!D293="","",Protokoll!D293)</f>
        <v/>
      </c>
      <c r="E293" s="20" t="str">
        <f>IF(Protokoll!E293="","",Protokoll!E293)</f>
        <v/>
      </c>
      <c r="F293" s="20" t="str">
        <f>IF(Protokoll!F293="","",Protokoll!F293)</f>
        <v/>
      </c>
      <c r="G293" s="82" t="str">
        <f>IF(Protokoll!G293="","",Protokoll!G293)</f>
        <v/>
      </c>
      <c r="H293" s="20" t="str">
        <f>IF(Protokoll!H293="","",Protokoll!H293)</f>
        <v/>
      </c>
      <c r="I293" s="20" t="str">
        <f>IF(Protokoll!I293="","",Protokoll!I293)</f>
        <v/>
      </c>
      <c r="J293" s="83" t="str">
        <f>IF(Protokoll!J293="","",Protokoll!J293)</f>
        <v/>
      </c>
      <c r="K293" s="20" t="str">
        <f>IF(Protokoll!K293="","",Protokoll!K293)</f>
        <v/>
      </c>
      <c r="L293" s="20" t="str">
        <f>IF(Protokoll!L293="","",Protokoll!L293)</f>
        <v/>
      </c>
      <c r="M293" s="84" t="str">
        <f>IF(Protokoll!M293="","",Protokoll!M293)</f>
        <v/>
      </c>
      <c r="N293" s="20" t="str">
        <f ca="1">IF(Protokoll!N293="","",VLOOKUP(Protokoll!N293,(INDIRECT(CONCATENATE($B293,"!Q2:S22"))),3,1))</f>
        <v/>
      </c>
      <c r="O293" s="20" t="str">
        <f ca="1">IF(Protokoll!O293="","",VLOOKUP(Protokoll!O293,(INDIRECT(CONCATENATE($B293,"!G2:O22"))),9,1))</f>
        <v/>
      </c>
      <c r="P293" s="20" t="str">
        <f ca="1">IF(Protokoll!P293="","",VLOOKUP(Protokoll!P293,(INDIRECT(CONCATENATE($B293,"!H2:O22"))),8,1))</f>
        <v/>
      </c>
      <c r="Q293" s="20" t="str">
        <f ca="1">IF(Protokoll!Q293="","",VLOOKUP(Protokoll!Q293,(INDIRECT(CONCATENATE($B293,"!I2:O22"))),7,1))</f>
        <v/>
      </c>
      <c r="R293" s="20" t="str">
        <f ca="1">IF(Protokoll!R293="","",VLOOKUP(Protokoll!R293,(INDIRECT(CONCATENATE($B293,"!J2:O22"))),6,1))</f>
        <v/>
      </c>
      <c r="S293" s="20" t="str">
        <f ca="1">IF(Protokoll!S293="","",VLOOKUP(Protokoll!S293,(INDIRECT(CONCATENATE($B293,"!K2:O22"))),5,1))</f>
        <v/>
      </c>
      <c r="T293" s="20" t="str">
        <f ca="1">IF(Protokoll!T293="","",VLOOKUP(Protokoll!T293,(INDIRECT(CONCATENATE($B293,"!R2:S22"))),2,1))</f>
        <v/>
      </c>
      <c r="U293" s="20" t="str">
        <f ca="1">IF(Protokoll!U293="","",VLOOKUP(Protokoll!U293,(INDIRECT(CONCATENATE($B293,"!M2:O22"))),3,1))</f>
        <v/>
      </c>
      <c r="V293" s="20" t="str">
        <f ca="1">IF(Protokoll!V293="","",VLOOKUP(Protokoll!V293,(INDIRECT(CONCATENATE($B293,"!N2:O22"))),2,1))</f>
        <v/>
      </c>
      <c r="W293" s="83" t="str">
        <f>IF(Protokoll!W293="","",Protokoll!W293)</f>
        <v/>
      </c>
      <c r="X293" s="85" t="str">
        <f t="shared" ca="1" si="113"/>
        <v/>
      </c>
      <c r="AB293" t="str">
        <f t="shared" ca="1" si="114"/>
        <v/>
      </c>
      <c r="AC293" t="str">
        <f t="shared" ca="1" si="115"/>
        <v/>
      </c>
      <c r="AD293" t="str">
        <f t="shared" ca="1" si="116"/>
        <v/>
      </c>
      <c r="AE293" t="str">
        <f t="shared" ca="1" si="117"/>
        <v/>
      </c>
      <c r="AF293" t="str">
        <f t="shared" ca="1" si="118"/>
        <v/>
      </c>
      <c r="AG293" t="str">
        <f t="shared" ca="1" si="119"/>
        <v/>
      </c>
      <c r="AH293" t="str">
        <f t="shared" ca="1" si="120"/>
        <v/>
      </c>
      <c r="AI293" t="str">
        <f t="shared" ca="1" si="121"/>
        <v/>
      </c>
      <c r="AJ293" t="str">
        <f t="shared" ca="1" si="122"/>
        <v/>
      </c>
      <c r="AL293" t="str">
        <f t="shared" ca="1" si="123"/>
        <v/>
      </c>
      <c r="AM293" t="str">
        <f t="shared" ca="1" si="124"/>
        <v/>
      </c>
      <c r="AN293" t="str">
        <f t="shared" ca="1" si="125"/>
        <v/>
      </c>
      <c r="AO293" t="str">
        <f t="shared" ca="1" si="126"/>
        <v/>
      </c>
      <c r="AP293" t="str">
        <f t="shared" ca="1" si="127"/>
        <v/>
      </c>
      <c r="AQ293" t="str">
        <f t="shared" ca="1" si="128"/>
        <v/>
      </c>
      <c r="AR293" t="str">
        <f t="shared" ca="1" si="129"/>
        <v/>
      </c>
      <c r="AS293" t="str">
        <f t="shared" ca="1" si="130"/>
        <v/>
      </c>
      <c r="AT293" t="str">
        <f t="shared" ca="1" si="131"/>
        <v/>
      </c>
    </row>
    <row r="294" spans="1:46" x14ac:dyDescent="0.3">
      <c r="A294" s="15">
        <v>292</v>
      </c>
      <c r="B294" s="16" t="str">
        <f t="shared" si="112"/>
        <v/>
      </c>
      <c r="C294" s="18" t="str">
        <f>IF(Protokoll!C294="","",Protokoll!C294)</f>
        <v/>
      </c>
      <c r="D294" s="18" t="str">
        <f>IF(Protokoll!D294="","",Protokoll!D294)</f>
        <v/>
      </c>
      <c r="E294" s="18" t="str">
        <f>IF(Protokoll!E294="","",Protokoll!E294)</f>
        <v/>
      </c>
      <c r="F294" s="18" t="str">
        <f>IF(Protokoll!F294="","",Protokoll!F294)</f>
        <v/>
      </c>
      <c r="G294" s="86" t="str">
        <f>IF(Protokoll!G294="","",Protokoll!G294)</f>
        <v/>
      </c>
      <c r="H294" s="18" t="str">
        <f>IF(Protokoll!H294="","",Protokoll!H294)</f>
        <v/>
      </c>
      <c r="I294" s="18" t="str">
        <f>IF(Protokoll!I294="","",Protokoll!I294)</f>
        <v/>
      </c>
      <c r="J294" s="79" t="str">
        <f>IF(Protokoll!J294="","",Protokoll!J294)</f>
        <v/>
      </c>
      <c r="K294" s="18" t="str">
        <f>IF(Protokoll!K294="","",Protokoll!K294)</f>
        <v/>
      </c>
      <c r="L294" s="18" t="str">
        <f>IF(Protokoll!L294="","",Protokoll!L294)</f>
        <v/>
      </c>
      <c r="M294" s="80" t="str">
        <f>IF(Protokoll!M294="","",Protokoll!M294)</f>
        <v/>
      </c>
      <c r="N294" s="18" t="str">
        <f ca="1">IF(Protokoll!N294="","",VLOOKUP(Protokoll!N294,(INDIRECT(CONCATENATE($B294,"!Q2:S22"))),3,1))</f>
        <v/>
      </c>
      <c r="O294" s="18" t="str">
        <f ca="1">IF(Protokoll!O294="","",VLOOKUP(Protokoll!O294,(INDIRECT(CONCATENATE($B294,"!G2:O22"))),9,1))</f>
        <v/>
      </c>
      <c r="P294" s="18" t="str">
        <f ca="1">IF(Protokoll!P294="","",VLOOKUP(Protokoll!P294,(INDIRECT(CONCATENATE($B294,"!H2:O22"))),8,1))</f>
        <v/>
      </c>
      <c r="Q294" s="18" t="str">
        <f ca="1">IF(Protokoll!Q294="","",VLOOKUP(Protokoll!Q294,(INDIRECT(CONCATENATE($B294,"!I2:O22"))),7,1))</f>
        <v/>
      </c>
      <c r="R294" s="18" t="str">
        <f ca="1">IF(Protokoll!R294="","",VLOOKUP(Protokoll!R294,(INDIRECT(CONCATENATE($B294,"!J2:O22"))),6,1))</f>
        <v/>
      </c>
      <c r="S294" s="18" t="str">
        <f ca="1">IF(Protokoll!S294="","",VLOOKUP(Protokoll!S294,(INDIRECT(CONCATENATE($B294,"!K2:O22"))),5,1))</f>
        <v/>
      </c>
      <c r="T294" s="18" t="str">
        <f ca="1">IF(Protokoll!T294="","",VLOOKUP(Protokoll!T294,(INDIRECT(CONCATENATE($B294,"!R2:S22"))),2,1))</f>
        <v/>
      </c>
      <c r="U294" s="18" t="str">
        <f ca="1">IF(Protokoll!U294="","",VLOOKUP(Protokoll!U294,(INDIRECT(CONCATENATE($B294,"!M2:O22"))),3,1))</f>
        <v/>
      </c>
      <c r="V294" s="18" t="str">
        <f ca="1">IF(Protokoll!V294="","",VLOOKUP(Protokoll!V294,(INDIRECT(CONCATENATE($B294,"!N2:O22"))),2,1))</f>
        <v/>
      </c>
      <c r="W294" s="79" t="str">
        <f>IF(Protokoll!W294="","",Protokoll!W294)</f>
        <v/>
      </c>
      <c r="X294" s="81" t="str">
        <f t="shared" ca="1" si="113"/>
        <v/>
      </c>
      <c r="AB294" t="str">
        <f t="shared" ca="1" si="114"/>
        <v/>
      </c>
      <c r="AC294" t="str">
        <f t="shared" ca="1" si="115"/>
        <v/>
      </c>
      <c r="AD294" t="str">
        <f t="shared" ca="1" si="116"/>
        <v/>
      </c>
      <c r="AE294" t="str">
        <f t="shared" ca="1" si="117"/>
        <v/>
      </c>
      <c r="AF294" t="str">
        <f t="shared" ca="1" si="118"/>
        <v/>
      </c>
      <c r="AG294" t="str">
        <f t="shared" ca="1" si="119"/>
        <v/>
      </c>
      <c r="AH294" t="str">
        <f t="shared" ca="1" si="120"/>
        <v/>
      </c>
      <c r="AI294" t="str">
        <f t="shared" ca="1" si="121"/>
        <v/>
      </c>
      <c r="AJ294" t="str">
        <f t="shared" ca="1" si="122"/>
        <v/>
      </c>
      <c r="AL294" t="str">
        <f t="shared" ca="1" si="123"/>
        <v/>
      </c>
      <c r="AM294" t="str">
        <f t="shared" ca="1" si="124"/>
        <v/>
      </c>
      <c r="AN294" t="str">
        <f t="shared" ca="1" si="125"/>
        <v/>
      </c>
      <c r="AO294" t="str">
        <f t="shared" ca="1" si="126"/>
        <v/>
      </c>
      <c r="AP294" t="str">
        <f t="shared" ca="1" si="127"/>
        <v/>
      </c>
      <c r="AQ294" t="str">
        <f t="shared" ca="1" si="128"/>
        <v/>
      </c>
      <c r="AR294" t="str">
        <f t="shared" ca="1" si="129"/>
        <v/>
      </c>
      <c r="AS294" t="str">
        <f t="shared" ca="1" si="130"/>
        <v/>
      </c>
      <c r="AT294" t="str">
        <f t="shared" ca="1" si="131"/>
        <v/>
      </c>
    </row>
    <row r="295" spans="1:46" x14ac:dyDescent="0.3">
      <c r="A295" s="2">
        <v>293</v>
      </c>
      <c r="B295" s="19" t="str">
        <f t="shared" si="112"/>
        <v/>
      </c>
      <c r="C295" s="20" t="str">
        <f>IF(Protokoll!C295="","",Protokoll!C295)</f>
        <v/>
      </c>
      <c r="D295" s="20" t="str">
        <f>IF(Protokoll!D295="","",Protokoll!D295)</f>
        <v/>
      </c>
      <c r="E295" s="20" t="str">
        <f>IF(Protokoll!E295="","",Protokoll!E295)</f>
        <v/>
      </c>
      <c r="F295" s="20" t="str">
        <f>IF(Protokoll!F295="","",Protokoll!F295)</f>
        <v/>
      </c>
      <c r="G295" s="82" t="str">
        <f>IF(Protokoll!G295="","",Protokoll!G295)</f>
        <v/>
      </c>
      <c r="H295" s="20" t="str">
        <f>IF(Protokoll!H295="","",Protokoll!H295)</f>
        <v/>
      </c>
      <c r="I295" s="20" t="str">
        <f>IF(Protokoll!I295="","",Protokoll!I295)</f>
        <v/>
      </c>
      <c r="J295" s="83" t="str">
        <f>IF(Protokoll!J295="","",Protokoll!J295)</f>
        <v/>
      </c>
      <c r="K295" s="20" t="str">
        <f>IF(Protokoll!K295="","",Protokoll!K295)</f>
        <v/>
      </c>
      <c r="L295" s="20" t="str">
        <f>IF(Protokoll!L295="","",Protokoll!L295)</f>
        <v/>
      </c>
      <c r="M295" s="84" t="str">
        <f>IF(Protokoll!M295="","",Protokoll!M295)</f>
        <v/>
      </c>
      <c r="N295" s="20" t="str">
        <f ca="1">IF(Protokoll!N295="","",VLOOKUP(Protokoll!N295,(INDIRECT(CONCATENATE($B295,"!Q2:S22"))),3,1))</f>
        <v/>
      </c>
      <c r="O295" s="20" t="str">
        <f ca="1">IF(Protokoll!O295="","",VLOOKUP(Protokoll!O295,(INDIRECT(CONCATENATE($B295,"!G2:O22"))),9,1))</f>
        <v/>
      </c>
      <c r="P295" s="20" t="str">
        <f ca="1">IF(Protokoll!P295="","",VLOOKUP(Protokoll!P295,(INDIRECT(CONCATENATE($B295,"!H2:O22"))),8,1))</f>
        <v/>
      </c>
      <c r="Q295" s="20" t="str">
        <f ca="1">IF(Protokoll!Q295="","",VLOOKUP(Protokoll!Q295,(INDIRECT(CONCATENATE($B295,"!I2:O22"))),7,1))</f>
        <v/>
      </c>
      <c r="R295" s="20" t="str">
        <f ca="1">IF(Protokoll!R295="","",VLOOKUP(Protokoll!R295,(INDIRECT(CONCATENATE($B295,"!J2:O22"))),6,1))</f>
        <v/>
      </c>
      <c r="S295" s="20" t="str">
        <f ca="1">IF(Protokoll!S295="","",VLOOKUP(Protokoll!S295,(INDIRECT(CONCATENATE($B295,"!K2:O22"))),5,1))</f>
        <v/>
      </c>
      <c r="T295" s="20" t="str">
        <f ca="1">IF(Protokoll!T295="","",VLOOKUP(Protokoll!T295,(INDIRECT(CONCATENATE($B295,"!R2:S22"))),2,1))</f>
        <v/>
      </c>
      <c r="U295" s="20" t="str">
        <f ca="1">IF(Protokoll!U295="","",VLOOKUP(Protokoll!U295,(INDIRECT(CONCATENATE($B295,"!M2:O22"))),3,1))</f>
        <v/>
      </c>
      <c r="V295" s="20" t="str">
        <f ca="1">IF(Protokoll!V295="","",VLOOKUP(Protokoll!V295,(INDIRECT(CONCATENATE($B295,"!N2:O22"))),2,1))</f>
        <v/>
      </c>
      <c r="W295" s="83" t="str">
        <f>IF(Protokoll!W295="","",Protokoll!W295)</f>
        <v/>
      </c>
      <c r="X295" s="85" t="str">
        <f t="shared" ca="1" si="113"/>
        <v/>
      </c>
      <c r="AB295" t="str">
        <f t="shared" ca="1" si="114"/>
        <v/>
      </c>
      <c r="AC295" t="str">
        <f t="shared" ca="1" si="115"/>
        <v/>
      </c>
      <c r="AD295" t="str">
        <f t="shared" ca="1" si="116"/>
        <v/>
      </c>
      <c r="AE295" t="str">
        <f t="shared" ca="1" si="117"/>
        <v/>
      </c>
      <c r="AF295" t="str">
        <f t="shared" ca="1" si="118"/>
        <v/>
      </c>
      <c r="AG295" t="str">
        <f t="shared" ca="1" si="119"/>
        <v/>
      </c>
      <c r="AH295" t="str">
        <f t="shared" ca="1" si="120"/>
        <v/>
      </c>
      <c r="AI295" t="str">
        <f t="shared" ca="1" si="121"/>
        <v/>
      </c>
      <c r="AJ295" t="str">
        <f t="shared" ca="1" si="122"/>
        <v/>
      </c>
      <c r="AL295" t="str">
        <f t="shared" ca="1" si="123"/>
        <v/>
      </c>
      <c r="AM295" t="str">
        <f t="shared" ca="1" si="124"/>
        <v/>
      </c>
      <c r="AN295" t="str">
        <f t="shared" ca="1" si="125"/>
        <v/>
      </c>
      <c r="AO295" t="str">
        <f t="shared" ca="1" si="126"/>
        <v/>
      </c>
      <c r="AP295" t="str">
        <f t="shared" ca="1" si="127"/>
        <v/>
      </c>
      <c r="AQ295" t="str">
        <f t="shared" ca="1" si="128"/>
        <v/>
      </c>
      <c r="AR295" t="str">
        <f t="shared" ca="1" si="129"/>
        <v/>
      </c>
      <c r="AS295" t="str">
        <f t="shared" ca="1" si="130"/>
        <v/>
      </c>
      <c r="AT295" t="str">
        <f t="shared" ca="1" si="131"/>
        <v/>
      </c>
    </row>
    <row r="296" spans="1:46" x14ac:dyDescent="0.3">
      <c r="A296" s="15">
        <v>294</v>
      </c>
      <c r="B296" s="16" t="str">
        <f t="shared" si="112"/>
        <v/>
      </c>
      <c r="C296" s="18" t="str">
        <f>IF(Protokoll!C296="","",Protokoll!C296)</f>
        <v/>
      </c>
      <c r="D296" s="18" t="str">
        <f>IF(Protokoll!D296="","",Protokoll!D296)</f>
        <v/>
      </c>
      <c r="E296" s="18" t="str">
        <f>IF(Protokoll!E296="","",Protokoll!E296)</f>
        <v/>
      </c>
      <c r="F296" s="18" t="str">
        <f>IF(Protokoll!F296="","",Protokoll!F296)</f>
        <v/>
      </c>
      <c r="G296" s="86" t="str">
        <f>IF(Protokoll!G296="","",Protokoll!G296)</f>
        <v/>
      </c>
      <c r="H296" s="18" t="str">
        <f>IF(Protokoll!H296="","",Protokoll!H296)</f>
        <v/>
      </c>
      <c r="I296" s="18" t="str">
        <f>IF(Protokoll!I296="","",Protokoll!I296)</f>
        <v/>
      </c>
      <c r="J296" s="79" t="str">
        <f>IF(Protokoll!J296="","",Protokoll!J296)</f>
        <v/>
      </c>
      <c r="K296" s="18" t="str">
        <f>IF(Protokoll!K296="","",Protokoll!K296)</f>
        <v/>
      </c>
      <c r="L296" s="18" t="str">
        <f>IF(Protokoll!L296="","",Protokoll!L296)</f>
        <v/>
      </c>
      <c r="M296" s="80" t="str">
        <f>IF(Protokoll!M296="","",Protokoll!M296)</f>
        <v/>
      </c>
      <c r="N296" s="18" t="str">
        <f ca="1">IF(Protokoll!N296="","",VLOOKUP(Protokoll!N296,(INDIRECT(CONCATENATE($B296,"!Q2:S22"))),3,1))</f>
        <v/>
      </c>
      <c r="O296" s="18" t="str">
        <f ca="1">IF(Protokoll!O296="","",VLOOKUP(Protokoll!O296,(INDIRECT(CONCATENATE($B296,"!G2:O22"))),9,1))</f>
        <v/>
      </c>
      <c r="P296" s="18" t="str">
        <f ca="1">IF(Protokoll!P296="","",VLOOKUP(Protokoll!P296,(INDIRECT(CONCATENATE($B296,"!H2:O22"))),8,1))</f>
        <v/>
      </c>
      <c r="Q296" s="18" t="str">
        <f ca="1">IF(Protokoll!Q296="","",VLOOKUP(Protokoll!Q296,(INDIRECT(CONCATENATE($B296,"!I2:O22"))),7,1))</f>
        <v/>
      </c>
      <c r="R296" s="18" t="str">
        <f ca="1">IF(Protokoll!R296="","",VLOOKUP(Protokoll!R296,(INDIRECT(CONCATENATE($B296,"!J2:O22"))),6,1))</f>
        <v/>
      </c>
      <c r="S296" s="18" t="str">
        <f ca="1">IF(Protokoll!S296="","",VLOOKUP(Protokoll!S296,(INDIRECT(CONCATENATE($B296,"!K2:O22"))),5,1))</f>
        <v/>
      </c>
      <c r="T296" s="18" t="str">
        <f ca="1">IF(Protokoll!T296="","",VLOOKUP(Protokoll!T296,(INDIRECT(CONCATENATE($B296,"!R2:S22"))),2,1))</f>
        <v/>
      </c>
      <c r="U296" s="18" t="str">
        <f ca="1">IF(Protokoll!U296="","",VLOOKUP(Protokoll!U296,(INDIRECT(CONCATENATE($B296,"!M2:O22"))),3,1))</f>
        <v/>
      </c>
      <c r="V296" s="18" t="str">
        <f ca="1">IF(Protokoll!V296="","",VLOOKUP(Protokoll!V296,(INDIRECT(CONCATENATE($B296,"!N2:O22"))),2,1))</f>
        <v/>
      </c>
      <c r="W296" s="79" t="str">
        <f>IF(Protokoll!W296="","",Protokoll!W296)</f>
        <v/>
      </c>
      <c r="X296" s="81" t="str">
        <f t="shared" ca="1" si="113"/>
        <v/>
      </c>
      <c r="AB296" t="str">
        <f t="shared" ca="1" si="114"/>
        <v/>
      </c>
      <c r="AC296" t="str">
        <f t="shared" ca="1" si="115"/>
        <v/>
      </c>
      <c r="AD296" t="str">
        <f t="shared" ca="1" si="116"/>
        <v/>
      </c>
      <c r="AE296" t="str">
        <f t="shared" ca="1" si="117"/>
        <v/>
      </c>
      <c r="AF296" t="str">
        <f t="shared" ca="1" si="118"/>
        <v/>
      </c>
      <c r="AG296" t="str">
        <f t="shared" ca="1" si="119"/>
        <v/>
      </c>
      <c r="AH296" t="str">
        <f t="shared" ca="1" si="120"/>
        <v/>
      </c>
      <c r="AI296" t="str">
        <f t="shared" ca="1" si="121"/>
        <v/>
      </c>
      <c r="AJ296" t="str">
        <f t="shared" ca="1" si="122"/>
        <v/>
      </c>
      <c r="AL296" t="str">
        <f t="shared" ca="1" si="123"/>
        <v/>
      </c>
      <c r="AM296" t="str">
        <f t="shared" ca="1" si="124"/>
        <v/>
      </c>
      <c r="AN296" t="str">
        <f t="shared" ca="1" si="125"/>
        <v/>
      </c>
      <c r="AO296" t="str">
        <f t="shared" ca="1" si="126"/>
        <v/>
      </c>
      <c r="AP296" t="str">
        <f t="shared" ca="1" si="127"/>
        <v/>
      </c>
      <c r="AQ296" t="str">
        <f t="shared" ca="1" si="128"/>
        <v/>
      </c>
      <c r="AR296" t="str">
        <f t="shared" ca="1" si="129"/>
        <v/>
      </c>
      <c r="AS296" t="str">
        <f t="shared" ca="1" si="130"/>
        <v/>
      </c>
      <c r="AT296" t="str">
        <f t="shared" ca="1" si="131"/>
        <v/>
      </c>
    </row>
    <row r="297" spans="1:46" x14ac:dyDescent="0.3">
      <c r="A297" s="2">
        <v>295</v>
      </c>
      <c r="B297" s="19" t="str">
        <f t="shared" si="112"/>
        <v/>
      </c>
      <c r="C297" s="20" t="str">
        <f>IF(Protokoll!C297="","",Protokoll!C297)</f>
        <v/>
      </c>
      <c r="D297" s="20" t="str">
        <f>IF(Protokoll!D297="","",Protokoll!D297)</f>
        <v/>
      </c>
      <c r="E297" s="20" t="str">
        <f>IF(Protokoll!E297="","",Protokoll!E297)</f>
        <v/>
      </c>
      <c r="F297" s="20" t="str">
        <f>IF(Protokoll!F297="","",Protokoll!F297)</f>
        <v/>
      </c>
      <c r="G297" s="82" t="str">
        <f>IF(Protokoll!G297="","",Protokoll!G297)</f>
        <v/>
      </c>
      <c r="H297" s="20" t="str">
        <f>IF(Protokoll!H297="","",Protokoll!H297)</f>
        <v/>
      </c>
      <c r="I297" s="20" t="str">
        <f>IF(Protokoll!I297="","",Protokoll!I297)</f>
        <v/>
      </c>
      <c r="J297" s="83" t="str">
        <f>IF(Protokoll!J297="","",Protokoll!J297)</f>
        <v/>
      </c>
      <c r="K297" s="20" t="str">
        <f>IF(Protokoll!K297="","",Protokoll!K297)</f>
        <v/>
      </c>
      <c r="L297" s="20" t="str">
        <f>IF(Protokoll!L297="","",Protokoll!L297)</f>
        <v/>
      </c>
      <c r="M297" s="84" t="str">
        <f>IF(Protokoll!M297="","",Protokoll!M297)</f>
        <v/>
      </c>
      <c r="N297" s="20" t="str">
        <f ca="1">IF(Protokoll!N297="","",VLOOKUP(Protokoll!N297,(INDIRECT(CONCATENATE($B297,"!Q2:S22"))),3,1))</f>
        <v/>
      </c>
      <c r="O297" s="20" t="str">
        <f ca="1">IF(Protokoll!O297="","",VLOOKUP(Protokoll!O297,(INDIRECT(CONCATENATE($B297,"!G2:O22"))),9,1))</f>
        <v/>
      </c>
      <c r="P297" s="20" t="str">
        <f ca="1">IF(Protokoll!P297="","",VLOOKUP(Protokoll!P297,(INDIRECT(CONCATENATE($B297,"!H2:O22"))),8,1))</f>
        <v/>
      </c>
      <c r="Q297" s="20" t="str">
        <f ca="1">IF(Protokoll!Q297="","",VLOOKUP(Protokoll!Q297,(INDIRECT(CONCATENATE($B297,"!I2:O22"))),7,1))</f>
        <v/>
      </c>
      <c r="R297" s="20" t="str">
        <f ca="1">IF(Protokoll!R297="","",VLOOKUP(Protokoll!R297,(INDIRECT(CONCATENATE($B297,"!J2:O22"))),6,1))</f>
        <v/>
      </c>
      <c r="S297" s="20" t="str">
        <f ca="1">IF(Protokoll!S297="","",VLOOKUP(Protokoll!S297,(INDIRECT(CONCATENATE($B297,"!K2:O22"))),5,1))</f>
        <v/>
      </c>
      <c r="T297" s="20" t="str">
        <f ca="1">IF(Protokoll!T297="","",VLOOKUP(Protokoll!T297,(INDIRECT(CONCATENATE($B297,"!R2:S22"))),2,1))</f>
        <v/>
      </c>
      <c r="U297" s="20" t="str">
        <f ca="1">IF(Protokoll!U297="","",VLOOKUP(Protokoll!U297,(INDIRECT(CONCATENATE($B297,"!M2:O22"))),3,1))</f>
        <v/>
      </c>
      <c r="V297" s="20" t="str">
        <f ca="1">IF(Protokoll!V297="","",VLOOKUP(Protokoll!V297,(INDIRECT(CONCATENATE($B297,"!N2:O22"))),2,1))</f>
        <v/>
      </c>
      <c r="W297" s="83" t="str">
        <f>IF(Protokoll!W297="","",Protokoll!W297)</f>
        <v/>
      </c>
      <c r="X297" s="85" t="str">
        <f t="shared" ca="1" si="113"/>
        <v/>
      </c>
      <c r="AB297" t="str">
        <f t="shared" ca="1" si="114"/>
        <v/>
      </c>
      <c r="AC297" t="str">
        <f t="shared" ca="1" si="115"/>
        <v/>
      </c>
      <c r="AD297" t="str">
        <f t="shared" ca="1" si="116"/>
        <v/>
      </c>
      <c r="AE297" t="str">
        <f t="shared" ca="1" si="117"/>
        <v/>
      </c>
      <c r="AF297" t="str">
        <f t="shared" ca="1" si="118"/>
        <v/>
      </c>
      <c r="AG297" t="str">
        <f t="shared" ca="1" si="119"/>
        <v/>
      </c>
      <c r="AH297" t="str">
        <f t="shared" ca="1" si="120"/>
        <v/>
      </c>
      <c r="AI297" t="str">
        <f t="shared" ca="1" si="121"/>
        <v/>
      </c>
      <c r="AJ297" t="str">
        <f t="shared" ca="1" si="122"/>
        <v/>
      </c>
      <c r="AL297" t="str">
        <f t="shared" ca="1" si="123"/>
        <v/>
      </c>
      <c r="AM297" t="str">
        <f t="shared" ca="1" si="124"/>
        <v/>
      </c>
      <c r="AN297" t="str">
        <f t="shared" ca="1" si="125"/>
        <v/>
      </c>
      <c r="AO297" t="str">
        <f t="shared" ca="1" si="126"/>
        <v/>
      </c>
      <c r="AP297" t="str">
        <f t="shared" ca="1" si="127"/>
        <v/>
      </c>
      <c r="AQ297" t="str">
        <f t="shared" ca="1" si="128"/>
        <v/>
      </c>
      <c r="AR297" t="str">
        <f t="shared" ca="1" si="129"/>
        <v/>
      </c>
      <c r="AS297" t="str">
        <f t="shared" ca="1" si="130"/>
        <v/>
      </c>
      <c r="AT297" t="str">
        <f t="shared" ca="1" si="131"/>
        <v/>
      </c>
    </row>
    <row r="298" spans="1:46" x14ac:dyDescent="0.3">
      <c r="A298" s="15">
        <v>296</v>
      </c>
      <c r="B298" s="16" t="str">
        <f t="shared" si="112"/>
        <v/>
      </c>
      <c r="C298" s="18" t="str">
        <f>IF(Protokoll!C298="","",Protokoll!C298)</f>
        <v/>
      </c>
      <c r="D298" s="18" t="str">
        <f>IF(Protokoll!D298="","",Protokoll!D298)</f>
        <v/>
      </c>
      <c r="E298" s="18" t="str">
        <f>IF(Protokoll!E298="","",Protokoll!E298)</f>
        <v/>
      </c>
      <c r="F298" s="18" t="str">
        <f>IF(Protokoll!F298="","",Protokoll!F298)</f>
        <v/>
      </c>
      <c r="G298" s="86" t="str">
        <f>IF(Protokoll!G298="","",Protokoll!G298)</f>
        <v/>
      </c>
      <c r="H298" s="18" t="str">
        <f>IF(Protokoll!H298="","",Protokoll!H298)</f>
        <v/>
      </c>
      <c r="I298" s="18" t="str">
        <f>IF(Protokoll!I298="","",Protokoll!I298)</f>
        <v/>
      </c>
      <c r="J298" s="79" t="str">
        <f>IF(Protokoll!J298="","",Protokoll!J298)</f>
        <v/>
      </c>
      <c r="K298" s="18" t="str">
        <f>IF(Protokoll!K298="","",Protokoll!K298)</f>
        <v/>
      </c>
      <c r="L298" s="18" t="str">
        <f>IF(Protokoll!L298="","",Protokoll!L298)</f>
        <v/>
      </c>
      <c r="M298" s="80" t="str">
        <f>IF(Protokoll!M298="","",Protokoll!M298)</f>
        <v/>
      </c>
      <c r="N298" s="18" t="str">
        <f ca="1">IF(Protokoll!N298="","",VLOOKUP(Protokoll!N298,(INDIRECT(CONCATENATE($B298,"!Q2:S22"))),3,1))</f>
        <v/>
      </c>
      <c r="O298" s="18" t="str">
        <f ca="1">IF(Protokoll!O298="","",VLOOKUP(Protokoll!O298,(INDIRECT(CONCATENATE($B298,"!G2:O22"))),9,1))</f>
        <v/>
      </c>
      <c r="P298" s="18" t="str">
        <f ca="1">IF(Protokoll!P298="","",VLOOKUP(Protokoll!P298,(INDIRECT(CONCATENATE($B298,"!H2:O22"))),8,1))</f>
        <v/>
      </c>
      <c r="Q298" s="18" t="str">
        <f ca="1">IF(Protokoll!Q298="","",VLOOKUP(Protokoll!Q298,(INDIRECT(CONCATENATE($B298,"!I2:O22"))),7,1))</f>
        <v/>
      </c>
      <c r="R298" s="18" t="str">
        <f ca="1">IF(Protokoll!R298="","",VLOOKUP(Protokoll!R298,(INDIRECT(CONCATENATE($B298,"!J2:O22"))),6,1))</f>
        <v/>
      </c>
      <c r="S298" s="18" t="str">
        <f ca="1">IF(Protokoll!S298="","",VLOOKUP(Protokoll!S298,(INDIRECT(CONCATENATE($B298,"!K2:O22"))),5,1))</f>
        <v/>
      </c>
      <c r="T298" s="18" t="str">
        <f ca="1">IF(Protokoll!T298="","",VLOOKUP(Protokoll!T298,(INDIRECT(CONCATENATE($B298,"!R2:S22"))),2,1))</f>
        <v/>
      </c>
      <c r="U298" s="18" t="str">
        <f ca="1">IF(Protokoll!U298="","",VLOOKUP(Protokoll!U298,(INDIRECT(CONCATENATE($B298,"!M2:O22"))),3,1))</f>
        <v/>
      </c>
      <c r="V298" s="18" t="str">
        <f ca="1">IF(Protokoll!V298="","",VLOOKUP(Protokoll!V298,(INDIRECT(CONCATENATE($B298,"!N2:O22"))),2,1))</f>
        <v/>
      </c>
      <c r="W298" s="79" t="str">
        <f>IF(Protokoll!W298="","",Protokoll!W298)</f>
        <v/>
      </c>
      <c r="X298" s="81" t="str">
        <f t="shared" ca="1" si="113"/>
        <v/>
      </c>
      <c r="AB298" t="str">
        <f t="shared" ca="1" si="114"/>
        <v/>
      </c>
      <c r="AC298" t="str">
        <f t="shared" ca="1" si="115"/>
        <v/>
      </c>
      <c r="AD298" t="str">
        <f t="shared" ca="1" si="116"/>
        <v/>
      </c>
      <c r="AE298" t="str">
        <f t="shared" ca="1" si="117"/>
        <v/>
      </c>
      <c r="AF298" t="str">
        <f t="shared" ca="1" si="118"/>
        <v/>
      </c>
      <c r="AG298" t="str">
        <f t="shared" ca="1" si="119"/>
        <v/>
      </c>
      <c r="AH298" t="str">
        <f t="shared" ca="1" si="120"/>
        <v/>
      </c>
      <c r="AI298" t="str">
        <f t="shared" ca="1" si="121"/>
        <v/>
      </c>
      <c r="AJ298" t="str">
        <f t="shared" ca="1" si="122"/>
        <v/>
      </c>
      <c r="AL298" t="str">
        <f t="shared" ca="1" si="123"/>
        <v/>
      </c>
      <c r="AM298" t="str">
        <f t="shared" ca="1" si="124"/>
        <v/>
      </c>
      <c r="AN298" t="str">
        <f t="shared" ca="1" si="125"/>
        <v/>
      </c>
      <c r="AO298" t="str">
        <f t="shared" ca="1" si="126"/>
        <v/>
      </c>
      <c r="AP298" t="str">
        <f t="shared" ca="1" si="127"/>
        <v/>
      </c>
      <c r="AQ298" t="str">
        <f t="shared" ca="1" si="128"/>
        <v/>
      </c>
      <c r="AR298" t="str">
        <f t="shared" ca="1" si="129"/>
        <v/>
      </c>
      <c r="AS298" t="str">
        <f t="shared" ca="1" si="130"/>
        <v/>
      </c>
      <c r="AT298" t="str">
        <f t="shared" ca="1" si="131"/>
        <v/>
      </c>
    </row>
    <row r="299" spans="1:46" x14ac:dyDescent="0.3">
      <c r="A299" s="2">
        <v>297</v>
      </c>
      <c r="B299" s="19" t="str">
        <f t="shared" si="112"/>
        <v/>
      </c>
      <c r="C299" s="20" t="str">
        <f>IF(Protokoll!C299="","",Protokoll!C299)</f>
        <v/>
      </c>
      <c r="D299" s="20" t="str">
        <f>IF(Protokoll!D299="","",Protokoll!D299)</f>
        <v/>
      </c>
      <c r="E299" s="20" t="str">
        <f>IF(Protokoll!E299="","",Protokoll!E299)</f>
        <v/>
      </c>
      <c r="F299" s="20" t="str">
        <f>IF(Protokoll!F299="","",Protokoll!F299)</f>
        <v/>
      </c>
      <c r="G299" s="82" t="str">
        <f>IF(Protokoll!G299="","",Protokoll!G299)</f>
        <v/>
      </c>
      <c r="H299" s="20" t="str">
        <f>IF(Protokoll!H299="","",Protokoll!H299)</f>
        <v/>
      </c>
      <c r="I299" s="20" t="str">
        <f>IF(Protokoll!I299="","",Protokoll!I299)</f>
        <v/>
      </c>
      <c r="J299" s="83" t="str">
        <f>IF(Protokoll!J299="","",Protokoll!J299)</f>
        <v/>
      </c>
      <c r="K299" s="20" t="str">
        <f>IF(Protokoll!K299="","",Protokoll!K299)</f>
        <v/>
      </c>
      <c r="L299" s="20" t="str">
        <f>IF(Protokoll!L299="","",Protokoll!L299)</f>
        <v/>
      </c>
      <c r="M299" s="84" t="str">
        <f>IF(Protokoll!M299="","",Protokoll!M299)</f>
        <v/>
      </c>
      <c r="N299" s="20" t="str">
        <f ca="1">IF(Protokoll!N299="","",VLOOKUP(Protokoll!N299,(INDIRECT(CONCATENATE($B299,"!Q2:S22"))),3,1))</f>
        <v/>
      </c>
      <c r="O299" s="20" t="str">
        <f ca="1">IF(Protokoll!O299="","",VLOOKUP(Protokoll!O299,(INDIRECT(CONCATENATE($B299,"!G2:O22"))),9,1))</f>
        <v/>
      </c>
      <c r="P299" s="20" t="str">
        <f ca="1">IF(Protokoll!P299="","",VLOOKUP(Protokoll!P299,(INDIRECT(CONCATENATE($B299,"!H2:O22"))),8,1))</f>
        <v/>
      </c>
      <c r="Q299" s="20" t="str">
        <f ca="1">IF(Protokoll!Q299="","",VLOOKUP(Protokoll!Q299,(INDIRECT(CONCATENATE($B299,"!I2:O22"))),7,1))</f>
        <v/>
      </c>
      <c r="R299" s="20" t="str">
        <f ca="1">IF(Protokoll!R299="","",VLOOKUP(Protokoll!R299,(INDIRECT(CONCATENATE($B299,"!J2:O22"))),6,1))</f>
        <v/>
      </c>
      <c r="S299" s="20" t="str">
        <f ca="1">IF(Protokoll!S299="","",VLOOKUP(Protokoll!S299,(INDIRECT(CONCATENATE($B299,"!K2:O22"))),5,1))</f>
        <v/>
      </c>
      <c r="T299" s="20" t="str">
        <f ca="1">IF(Protokoll!T299="","",VLOOKUP(Protokoll!T299,(INDIRECT(CONCATENATE($B299,"!R2:S22"))),2,1))</f>
        <v/>
      </c>
      <c r="U299" s="20" t="str">
        <f ca="1">IF(Protokoll!U299="","",VLOOKUP(Protokoll!U299,(INDIRECT(CONCATENATE($B299,"!M2:O22"))),3,1))</f>
        <v/>
      </c>
      <c r="V299" s="20" t="str">
        <f ca="1">IF(Protokoll!V299="","",VLOOKUP(Protokoll!V299,(INDIRECT(CONCATENATE($B299,"!N2:O22"))),2,1))</f>
        <v/>
      </c>
      <c r="W299" s="83" t="str">
        <f>IF(Protokoll!W299="","",Protokoll!W299)</f>
        <v/>
      </c>
      <c r="X299" s="85" t="str">
        <f t="shared" ca="1" si="113"/>
        <v/>
      </c>
      <c r="AB299" t="str">
        <f t="shared" ca="1" si="114"/>
        <v/>
      </c>
      <c r="AC299" t="str">
        <f t="shared" ca="1" si="115"/>
        <v/>
      </c>
      <c r="AD299" t="str">
        <f t="shared" ca="1" si="116"/>
        <v/>
      </c>
      <c r="AE299" t="str">
        <f t="shared" ca="1" si="117"/>
        <v/>
      </c>
      <c r="AF299" t="str">
        <f t="shared" ca="1" si="118"/>
        <v/>
      </c>
      <c r="AG299" t="str">
        <f t="shared" ca="1" si="119"/>
        <v/>
      </c>
      <c r="AH299" t="str">
        <f t="shared" ca="1" si="120"/>
        <v/>
      </c>
      <c r="AI299" t="str">
        <f t="shared" ca="1" si="121"/>
        <v/>
      </c>
      <c r="AJ299" t="str">
        <f t="shared" ca="1" si="122"/>
        <v/>
      </c>
      <c r="AL299" t="str">
        <f t="shared" ca="1" si="123"/>
        <v/>
      </c>
      <c r="AM299" t="str">
        <f t="shared" ca="1" si="124"/>
        <v/>
      </c>
      <c r="AN299" t="str">
        <f t="shared" ca="1" si="125"/>
        <v/>
      </c>
      <c r="AO299" t="str">
        <f t="shared" ca="1" si="126"/>
        <v/>
      </c>
      <c r="AP299" t="str">
        <f t="shared" ca="1" si="127"/>
        <v/>
      </c>
      <c r="AQ299" t="str">
        <f t="shared" ca="1" si="128"/>
        <v/>
      </c>
      <c r="AR299" t="str">
        <f t="shared" ca="1" si="129"/>
        <v/>
      </c>
      <c r="AS299" t="str">
        <f t="shared" ca="1" si="130"/>
        <v/>
      </c>
      <c r="AT299" t="str">
        <f t="shared" ca="1" si="131"/>
        <v/>
      </c>
    </row>
    <row r="300" spans="1:46" x14ac:dyDescent="0.3">
      <c r="A300" s="15">
        <v>298</v>
      </c>
      <c r="B300" s="16" t="str">
        <f t="shared" si="112"/>
        <v/>
      </c>
      <c r="C300" s="18" t="str">
        <f>IF(Protokoll!C300="","",Protokoll!C300)</f>
        <v/>
      </c>
      <c r="D300" s="18" t="str">
        <f>IF(Protokoll!D300="","",Protokoll!D300)</f>
        <v/>
      </c>
      <c r="E300" s="18" t="str">
        <f>IF(Protokoll!E300="","",Protokoll!E300)</f>
        <v/>
      </c>
      <c r="F300" s="18" t="str">
        <f>IF(Protokoll!F300="","",Protokoll!F300)</f>
        <v/>
      </c>
      <c r="G300" s="86" t="str">
        <f>IF(Protokoll!G300="","",Protokoll!G300)</f>
        <v/>
      </c>
      <c r="H300" s="18" t="str">
        <f>IF(Protokoll!H300="","",Protokoll!H300)</f>
        <v/>
      </c>
      <c r="I300" s="18" t="str">
        <f>IF(Protokoll!I300="","",Protokoll!I300)</f>
        <v/>
      </c>
      <c r="J300" s="79" t="str">
        <f>IF(Protokoll!J300="","",Protokoll!J300)</f>
        <v/>
      </c>
      <c r="K300" s="18" t="str">
        <f>IF(Protokoll!K300="","",Protokoll!K300)</f>
        <v/>
      </c>
      <c r="L300" s="18" t="str">
        <f>IF(Protokoll!L300="","",Protokoll!L300)</f>
        <v/>
      </c>
      <c r="M300" s="80" t="str">
        <f>IF(Protokoll!M300="","",Protokoll!M300)</f>
        <v/>
      </c>
      <c r="N300" s="18" t="str">
        <f ca="1">IF(Protokoll!N300="","",VLOOKUP(Protokoll!N300,(INDIRECT(CONCATENATE($B300,"!Q2:S22"))),3,1))</f>
        <v/>
      </c>
      <c r="O300" s="18" t="str">
        <f ca="1">IF(Protokoll!O300="","",VLOOKUP(Protokoll!O300,(INDIRECT(CONCATENATE($B300,"!G2:O22"))),9,1))</f>
        <v/>
      </c>
      <c r="P300" s="18" t="str">
        <f ca="1">IF(Protokoll!P300="","",VLOOKUP(Protokoll!P300,(INDIRECT(CONCATENATE($B300,"!H2:O22"))),8,1))</f>
        <v/>
      </c>
      <c r="Q300" s="18" t="str">
        <f ca="1">IF(Protokoll!Q300="","",VLOOKUP(Protokoll!Q300,(INDIRECT(CONCATENATE($B300,"!I2:O22"))),7,1))</f>
        <v/>
      </c>
      <c r="R300" s="18" t="str">
        <f ca="1">IF(Protokoll!R300="","",VLOOKUP(Protokoll!R300,(INDIRECT(CONCATENATE($B300,"!J2:O22"))),6,1))</f>
        <v/>
      </c>
      <c r="S300" s="18" t="str">
        <f ca="1">IF(Protokoll!S300="","",VLOOKUP(Protokoll!S300,(INDIRECT(CONCATENATE($B300,"!K2:O22"))),5,1))</f>
        <v/>
      </c>
      <c r="T300" s="18" t="str">
        <f ca="1">IF(Protokoll!T300="","",VLOOKUP(Protokoll!T300,(INDIRECT(CONCATENATE($B300,"!R2:S22"))),2,1))</f>
        <v/>
      </c>
      <c r="U300" s="18" t="str">
        <f ca="1">IF(Protokoll!U300="","",VLOOKUP(Protokoll!U300,(INDIRECT(CONCATENATE($B300,"!M2:O22"))),3,1))</f>
        <v/>
      </c>
      <c r="V300" s="18" t="str">
        <f ca="1">IF(Protokoll!V300="","",VLOOKUP(Protokoll!V300,(INDIRECT(CONCATENATE($B300,"!N2:O22"))),2,1))</f>
        <v/>
      </c>
      <c r="W300" s="79" t="str">
        <f>IF(Protokoll!W300="","",Protokoll!W300)</f>
        <v/>
      </c>
      <c r="X300" s="81" t="str">
        <f t="shared" ca="1" si="113"/>
        <v/>
      </c>
      <c r="AB300" t="str">
        <f t="shared" ca="1" si="114"/>
        <v/>
      </c>
      <c r="AC300" t="str">
        <f t="shared" ca="1" si="115"/>
        <v/>
      </c>
      <c r="AD300" t="str">
        <f t="shared" ca="1" si="116"/>
        <v/>
      </c>
      <c r="AE300" t="str">
        <f t="shared" ca="1" si="117"/>
        <v/>
      </c>
      <c r="AF300" t="str">
        <f t="shared" ca="1" si="118"/>
        <v/>
      </c>
      <c r="AG300" t="str">
        <f t="shared" ca="1" si="119"/>
        <v/>
      </c>
      <c r="AH300" t="str">
        <f t="shared" ca="1" si="120"/>
        <v/>
      </c>
      <c r="AI300" t="str">
        <f t="shared" ca="1" si="121"/>
        <v/>
      </c>
      <c r="AJ300" t="str">
        <f t="shared" ca="1" si="122"/>
        <v/>
      </c>
      <c r="AL300" t="str">
        <f t="shared" ca="1" si="123"/>
        <v/>
      </c>
      <c r="AM300" t="str">
        <f t="shared" ca="1" si="124"/>
        <v/>
      </c>
      <c r="AN300" t="str">
        <f t="shared" ca="1" si="125"/>
        <v/>
      </c>
      <c r="AO300" t="str">
        <f t="shared" ca="1" si="126"/>
        <v/>
      </c>
      <c r="AP300" t="str">
        <f t="shared" ca="1" si="127"/>
        <v/>
      </c>
      <c r="AQ300" t="str">
        <f t="shared" ca="1" si="128"/>
        <v/>
      </c>
      <c r="AR300" t="str">
        <f t="shared" ca="1" si="129"/>
        <v/>
      </c>
      <c r="AS300" t="str">
        <f t="shared" ca="1" si="130"/>
        <v/>
      </c>
      <c r="AT300" t="str">
        <f t="shared" ca="1" si="131"/>
        <v/>
      </c>
    </row>
    <row r="301" spans="1:46" x14ac:dyDescent="0.3">
      <c r="A301" s="2">
        <v>299</v>
      </c>
      <c r="B301" s="19" t="str">
        <f t="shared" ref="B301:B364" si="132">CONCATENATE(H301,I301)</f>
        <v/>
      </c>
      <c r="C301" s="20" t="str">
        <f>IF(Protokoll!C301="","",Protokoll!C301)</f>
        <v/>
      </c>
      <c r="D301" s="20" t="str">
        <f>IF(Protokoll!D301="","",Protokoll!D301)</f>
        <v/>
      </c>
      <c r="E301" s="20" t="str">
        <f>IF(Protokoll!E301="","",Protokoll!E301)</f>
        <v/>
      </c>
      <c r="F301" s="20" t="str">
        <f>IF(Protokoll!F301="","",Protokoll!F301)</f>
        <v/>
      </c>
      <c r="G301" s="82" t="str">
        <f>IF(Protokoll!G301="","",Protokoll!G301)</f>
        <v/>
      </c>
      <c r="H301" s="20" t="str">
        <f>IF(Protokoll!H301="","",Protokoll!H301)</f>
        <v/>
      </c>
      <c r="I301" s="20" t="str">
        <f>IF(Protokoll!I301="","",Protokoll!I301)</f>
        <v/>
      </c>
      <c r="J301" s="83" t="str">
        <f>IF(Protokoll!J301="","",Protokoll!J301)</f>
        <v/>
      </c>
      <c r="K301" s="20" t="str">
        <f>IF(Protokoll!K301="","",Protokoll!K301)</f>
        <v/>
      </c>
      <c r="L301" s="20" t="str">
        <f>IF(Protokoll!L301="","",Protokoll!L301)</f>
        <v/>
      </c>
      <c r="M301" s="84" t="str">
        <f>IF(Protokoll!M301="","",Protokoll!M301)</f>
        <v/>
      </c>
      <c r="N301" s="20" t="str">
        <f ca="1">IF(Protokoll!N301="","",VLOOKUP(Protokoll!N301,(INDIRECT(CONCATENATE($B301,"!Q2:S22"))),3,1))</f>
        <v/>
      </c>
      <c r="O301" s="20" t="str">
        <f ca="1">IF(Protokoll!O301="","",VLOOKUP(Protokoll!O301,(INDIRECT(CONCATENATE($B301,"!G2:O22"))),9,1))</f>
        <v/>
      </c>
      <c r="P301" s="20" t="str">
        <f ca="1">IF(Protokoll!P301="","",VLOOKUP(Protokoll!P301,(INDIRECT(CONCATENATE($B301,"!H2:O22"))),8,1))</f>
        <v/>
      </c>
      <c r="Q301" s="20" t="str">
        <f ca="1">IF(Protokoll!Q301="","",VLOOKUP(Protokoll!Q301,(INDIRECT(CONCATENATE($B301,"!I2:O22"))),7,1))</f>
        <v/>
      </c>
      <c r="R301" s="20" t="str">
        <f ca="1">IF(Protokoll!R301="","",VLOOKUP(Protokoll!R301,(INDIRECT(CONCATENATE($B301,"!J2:O22"))),6,1))</f>
        <v/>
      </c>
      <c r="S301" s="20" t="str">
        <f ca="1">IF(Protokoll!S301="","",VLOOKUP(Protokoll!S301,(INDIRECT(CONCATENATE($B301,"!K2:O22"))),5,1))</f>
        <v/>
      </c>
      <c r="T301" s="20" t="str">
        <f ca="1">IF(Protokoll!T301="","",VLOOKUP(Protokoll!T301,(INDIRECT(CONCATENATE($B301,"!R2:S22"))),2,1))</f>
        <v/>
      </c>
      <c r="U301" s="20" t="str">
        <f ca="1">IF(Protokoll!U301="","",VLOOKUP(Protokoll!U301,(INDIRECT(CONCATENATE($B301,"!M2:O22"))),3,1))</f>
        <v/>
      </c>
      <c r="V301" s="20" t="str">
        <f ca="1">IF(Protokoll!V301="","",VLOOKUP(Protokoll!V301,(INDIRECT(CONCATENATE($B301,"!N2:O22"))),2,1))</f>
        <v/>
      </c>
      <c r="W301" s="83" t="str">
        <f>IF(Protokoll!W301="","",Protokoll!W301)</f>
        <v/>
      </c>
      <c r="X301" s="85" t="str">
        <f t="shared" ca="1" si="113"/>
        <v/>
      </c>
      <c r="AB301" t="str">
        <f t="shared" ca="1" si="114"/>
        <v/>
      </c>
      <c r="AC301" t="str">
        <f t="shared" ca="1" si="115"/>
        <v/>
      </c>
      <c r="AD301" t="str">
        <f t="shared" ca="1" si="116"/>
        <v/>
      </c>
      <c r="AE301" t="str">
        <f t="shared" ca="1" si="117"/>
        <v/>
      </c>
      <c r="AF301" t="str">
        <f t="shared" ca="1" si="118"/>
        <v/>
      </c>
      <c r="AG301" t="str">
        <f t="shared" ca="1" si="119"/>
        <v/>
      </c>
      <c r="AH301" t="str">
        <f t="shared" ca="1" si="120"/>
        <v/>
      </c>
      <c r="AI301" t="str">
        <f t="shared" ca="1" si="121"/>
        <v/>
      </c>
      <c r="AJ301" t="str">
        <f t="shared" ca="1" si="122"/>
        <v/>
      </c>
      <c r="AL301" t="str">
        <f t="shared" ca="1" si="123"/>
        <v/>
      </c>
      <c r="AM301" t="str">
        <f t="shared" ca="1" si="124"/>
        <v/>
      </c>
      <c r="AN301" t="str">
        <f t="shared" ca="1" si="125"/>
        <v/>
      </c>
      <c r="AO301" t="str">
        <f t="shared" ca="1" si="126"/>
        <v/>
      </c>
      <c r="AP301" t="str">
        <f t="shared" ca="1" si="127"/>
        <v/>
      </c>
      <c r="AQ301" t="str">
        <f t="shared" ca="1" si="128"/>
        <v/>
      </c>
      <c r="AR301" t="str">
        <f t="shared" ca="1" si="129"/>
        <v/>
      </c>
      <c r="AS301" t="str">
        <f t="shared" ca="1" si="130"/>
        <v/>
      </c>
      <c r="AT301" t="str">
        <f t="shared" ca="1" si="131"/>
        <v/>
      </c>
    </row>
    <row r="302" spans="1:46" x14ac:dyDescent="0.3">
      <c r="A302" s="15">
        <v>300</v>
      </c>
      <c r="B302" s="16" t="str">
        <f t="shared" si="132"/>
        <v/>
      </c>
      <c r="C302" s="18" t="str">
        <f>IF(Protokoll!C302="","",Protokoll!C302)</f>
        <v/>
      </c>
      <c r="D302" s="18" t="str">
        <f>IF(Protokoll!D302="","",Protokoll!D302)</f>
        <v/>
      </c>
      <c r="E302" s="18" t="str">
        <f>IF(Protokoll!E302="","",Protokoll!E302)</f>
        <v/>
      </c>
      <c r="F302" s="18" t="str">
        <f>IF(Protokoll!F302="","",Protokoll!F302)</f>
        <v/>
      </c>
      <c r="G302" s="86" t="str">
        <f>IF(Protokoll!G302="","",Protokoll!G302)</f>
        <v/>
      </c>
      <c r="H302" s="18" t="str">
        <f>IF(Protokoll!H302="","",Protokoll!H302)</f>
        <v/>
      </c>
      <c r="I302" s="18" t="str">
        <f>IF(Protokoll!I302="","",Protokoll!I302)</f>
        <v/>
      </c>
      <c r="J302" s="79" t="str">
        <f>IF(Protokoll!J302="","",Protokoll!J302)</f>
        <v/>
      </c>
      <c r="K302" s="18" t="str">
        <f>IF(Protokoll!K302="","",Protokoll!K302)</f>
        <v/>
      </c>
      <c r="L302" s="18" t="str">
        <f>IF(Protokoll!L302="","",Protokoll!L302)</f>
        <v/>
      </c>
      <c r="M302" s="80" t="str">
        <f>IF(Protokoll!M302="","",Protokoll!M302)</f>
        <v/>
      </c>
      <c r="N302" s="18" t="str">
        <f ca="1">IF(Protokoll!N302="","",VLOOKUP(Protokoll!N302,(INDIRECT(CONCATENATE($B302,"!Q2:S22"))),3,1))</f>
        <v/>
      </c>
      <c r="O302" s="18" t="str">
        <f ca="1">IF(Protokoll!O302="","",VLOOKUP(Protokoll!O302,(INDIRECT(CONCATENATE($B302,"!G2:O22"))),9,1))</f>
        <v/>
      </c>
      <c r="P302" s="18" t="str">
        <f ca="1">IF(Protokoll!P302="","",VLOOKUP(Protokoll!P302,(INDIRECT(CONCATENATE($B302,"!H2:O22"))),8,1))</f>
        <v/>
      </c>
      <c r="Q302" s="18" t="str">
        <f ca="1">IF(Protokoll!Q302="","",VLOOKUP(Protokoll!Q302,(INDIRECT(CONCATENATE($B302,"!I2:O22"))),7,1))</f>
        <v/>
      </c>
      <c r="R302" s="18" t="str">
        <f ca="1">IF(Protokoll!R302="","",VLOOKUP(Protokoll!R302,(INDIRECT(CONCATENATE($B302,"!J2:O22"))),6,1))</f>
        <v/>
      </c>
      <c r="S302" s="18" t="str">
        <f ca="1">IF(Protokoll!S302="","",VLOOKUP(Protokoll!S302,(INDIRECT(CONCATENATE($B302,"!K2:O22"))),5,1))</f>
        <v/>
      </c>
      <c r="T302" s="18" t="str">
        <f ca="1">IF(Protokoll!T302="","",VLOOKUP(Protokoll!T302,(INDIRECT(CONCATENATE($B302,"!R2:S22"))),2,1))</f>
        <v/>
      </c>
      <c r="U302" s="18" t="str">
        <f ca="1">IF(Protokoll!U302="","",VLOOKUP(Protokoll!U302,(INDIRECT(CONCATENATE($B302,"!M2:O22"))),3,1))</f>
        <v/>
      </c>
      <c r="V302" s="18" t="str">
        <f ca="1">IF(Protokoll!V302="","",VLOOKUP(Protokoll!V302,(INDIRECT(CONCATENATE($B302,"!N2:O22"))),2,1))</f>
        <v/>
      </c>
      <c r="W302" s="79" t="str">
        <f>IF(Protokoll!W302="","",Protokoll!W302)</f>
        <v/>
      </c>
      <c r="X302" s="81" t="str">
        <f t="shared" ca="1" si="113"/>
        <v/>
      </c>
      <c r="AB302" t="str">
        <f t="shared" ca="1" si="114"/>
        <v/>
      </c>
      <c r="AC302" t="str">
        <f t="shared" ca="1" si="115"/>
        <v/>
      </c>
      <c r="AD302" t="str">
        <f t="shared" ca="1" si="116"/>
        <v/>
      </c>
      <c r="AE302" t="str">
        <f t="shared" ca="1" si="117"/>
        <v/>
      </c>
      <c r="AF302" t="str">
        <f t="shared" ca="1" si="118"/>
        <v/>
      </c>
      <c r="AG302" t="str">
        <f t="shared" ca="1" si="119"/>
        <v/>
      </c>
      <c r="AH302" t="str">
        <f t="shared" ca="1" si="120"/>
        <v/>
      </c>
      <c r="AI302" t="str">
        <f t="shared" ca="1" si="121"/>
        <v/>
      </c>
      <c r="AJ302" t="str">
        <f t="shared" ca="1" si="122"/>
        <v/>
      </c>
      <c r="AL302" t="str">
        <f t="shared" ca="1" si="123"/>
        <v/>
      </c>
      <c r="AM302" t="str">
        <f t="shared" ca="1" si="124"/>
        <v/>
      </c>
      <c r="AN302" t="str">
        <f t="shared" ca="1" si="125"/>
        <v/>
      </c>
      <c r="AO302" t="str">
        <f t="shared" ca="1" si="126"/>
        <v/>
      </c>
      <c r="AP302" t="str">
        <f t="shared" ca="1" si="127"/>
        <v/>
      </c>
      <c r="AQ302" t="str">
        <f t="shared" ca="1" si="128"/>
        <v/>
      </c>
      <c r="AR302" t="str">
        <f t="shared" ca="1" si="129"/>
        <v/>
      </c>
      <c r="AS302" t="str">
        <f t="shared" ca="1" si="130"/>
        <v/>
      </c>
      <c r="AT302" t="str">
        <f t="shared" ca="1" si="131"/>
        <v/>
      </c>
    </row>
    <row r="303" spans="1:46" x14ac:dyDescent="0.3">
      <c r="A303" s="2">
        <v>301</v>
      </c>
      <c r="B303" s="19" t="str">
        <f t="shared" si="132"/>
        <v/>
      </c>
      <c r="C303" s="20" t="str">
        <f>IF(Protokoll!C303="","",Protokoll!C303)</f>
        <v/>
      </c>
      <c r="D303" s="20" t="str">
        <f>IF(Protokoll!D303="","",Protokoll!D303)</f>
        <v/>
      </c>
      <c r="E303" s="20" t="str">
        <f>IF(Protokoll!E303="","",Protokoll!E303)</f>
        <v/>
      </c>
      <c r="F303" s="20" t="str">
        <f>IF(Protokoll!F303="","",Protokoll!F303)</f>
        <v/>
      </c>
      <c r="G303" s="82" t="str">
        <f>IF(Protokoll!G303="","",Protokoll!G303)</f>
        <v/>
      </c>
      <c r="H303" s="20" t="str">
        <f>IF(Protokoll!H303="","",Protokoll!H303)</f>
        <v/>
      </c>
      <c r="I303" s="20" t="str">
        <f>IF(Protokoll!I303="","",Protokoll!I303)</f>
        <v/>
      </c>
      <c r="J303" s="83" t="str">
        <f>IF(Protokoll!J303="","",Protokoll!J303)</f>
        <v/>
      </c>
      <c r="K303" s="20" t="str">
        <f>IF(Protokoll!K303="","",Protokoll!K303)</f>
        <v/>
      </c>
      <c r="L303" s="20" t="str">
        <f>IF(Protokoll!L303="","",Protokoll!L303)</f>
        <v/>
      </c>
      <c r="M303" s="84" t="str">
        <f>IF(Protokoll!M303="","",Protokoll!M303)</f>
        <v/>
      </c>
      <c r="N303" s="20" t="str">
        <f ca="1">IF(Protokoll!N303="","",VLOOKUP(Protokoll!N303,(INDIRECT(CONCATENATE($B303,"!Q2:S22"))),3,1))</f>
        <v/>
      </c>
      <c r="O303" s="20" t="str">
        <f ca="1">IF(Protokoll!O303="","",VLOOKUP(Protokoll!O303,(INDIRECT(CONCATENATE($B303,"!G2:O22"))),9,1))</f>
        <v/>
      </c>
      <c r="P303" s="20" t="str">
        <f ca="1">IF(Protokoll!P303="","",VLOOKUP(Protokoll!P303,(INDIRECT(CONCATENATE($B303,"!H2:O22"))),8,1))</f>
        <v/>
      </c>
      <c r="Q303" s="20" t="str">
        <f ca="1">IF(Protokoll!Q303="","",VLOOKUP(Protokoll!Q303,(INDIRECT(CONCATENATE($B303,"!I2:O22"))),7,1))</f>
        <v/>
      </c>
      <c r="R303" s="20" t="str">
        <f ca="1">IF(Protokoll!R303="","",VLOOKUP(Protokoll!R303,(INDIRECT(CONCATENATE($B303,"!J2:O22"))),6,1))</f>
        <v/>
      </c>
      <c r="S303" s="20" t="str">
        <f ca="1">IF(Protokoll!S303="","",VLOOKUP(Protokoll!S303,(INDIRECT(CONCATENATE($B303,"!K2:O22"))),5,1))</f>
        <v/>
      </c>
      <c r="T303" s="20" t="str">
        <f ca="1">IF(Protokoll!T303="","",VLOOKUP(Protokoll!T303,(INDIRECT(CONCATENATE($B303,"!R2:S22"))),2,1))</f>
        <v/>
      </c>
      <c r="U303" s="20" t="str">
        <f ca="1">IF(Protokoll!U303="","",VLOOKUP(Protokoll!U303,(INDIRECT(CONCATENATE($B303,"!M2:O22"))),3,1))</f>
        <v/>
      </c>
      <c r="V303" s="20" t="str">
        <f ca="1">IF(Protokoll!V303="","",VLOOKUP(Protokoll!V303,(INDIRECT(CONCATENATE($B303,"!N2:O22"))),2,1))</f>
        <v/>
      </c>
      <c r="W303" s="83" t="str">
        <f>IF(Protokoll!W303="","",Protokoll!W303)</f>
        <v/>
      </c>
      <c r="X303" s="85" t="str">
        <f t="shared" ca="1" si="113"/>
        <v/>
      </c>
      <c r="AB303" t="str">
        <f t="shared" ca="1" si="114"/>
        <v/>
      </c>
      <c r="AC303" t="str">
        <f t="shared" ca="1" si="115"/>
        <v/>
      </c>
      <c r="AD303" t="str">
        <f t="shared" ca="1" si="116"/>
        <v/>
      </c>
      <c r="AE303" t="str">
        <f t="shared" ca="1" si="117"/>
        <v/>
      </c>
      <c r="AF303" t="str">
        <f t="shared" ca="1" si="118"/>
        <v/>
      </c>
      <c r="AG303" t="str">
        <f t="shared" ca="1" si="119"/>
        <v/>
      </c>
      <c r="AH303" t="str">
        <f t="shared" ca="1" si="120"/>
        <v/>
      </c>
      <c r="AI303" t="str">
        <f t="shared" ca="1" si="121"/>
        <v/>
      </c>
      <c r="AJ303" t="str">
        <f t="shared" ca="1" si="122"/>
        <v/>
      </c>
      <c r="AL303" t="str">
        <f t="shared" ca="1" si="123"/>
        <v/>
      </c>
      <c r="AM303" t="str">
        <f t="shared" ca="1" si="124"/>
        <v/>
      </c>
      <c r="AN303" t="str">
        <f t="shared" ca="1" si="125"/>
        <v/>
      </c>
      <c r="AO303" t="str">
        <f t="shared" ca="1" si="126"/>
        <v/>
      </c>
      <c r="AP303" t="str">
        <f t="shared" ca="1" si="127"/>
        <v/>
      </c>
      <c r="AQ303" t="str">
        <f t="shared" ca="1" si="128"/>
        <v/>
      </c>
      <c r="AR303" t="str">
        <f t="shared" ca="1" si="129"/>
        <v/>
      </c>
      <c r="AS303" t="str">
        <f t="shared" ca="1" si="130"/>
        <v/>
      </c>
      <c r="AT303" t="str">
        <f t="shared" ca="1" si="131"/>
        <v/>
      </c>
    </row>
    <row r="304" spans="1:46" x14ac:dyDescent="0.3">
      <c r="A304" s="15">
        <v>302</v>
      </c>
      <c r="B304" s="16" t="str">
        <f t="shared" si="132"/>
        <v/>
      </c>
      <c r="C304" s="18" t="str">
        <f>IF(Protokoll!C304="","",Protokoll!C304)</f>
        <v/>
      </c>
      <c r="D304" s="18" t="str">
        <f>IF(Protokoll!D304="","",Protokoll!D304)</f>
        <v/>
      </c>
      <c r="E304" s="18" t="str">
        <f>IF(Protokoll!E304="","",Protokoll!E304)</f>
        <v/>
      </c>
      <c r="F304" s="18" t="str">
        <f>IF(Protokoll!F304="","",Protokoll!F304)</f>
        <v/>
      </c>
      <c r="G304" s="86" t="str">
        <f>IF(Protokoll!G304="","",Protokoll!G304)</f>
        <v/>
      </c>
      <c r="H304" s="18" t="str">
        <f>IF(Protokoll!H304="","",Protokoll!H304)</f>
        <v/>
      </c>
      <c r="I304" s="18" t="str">
        <f>IF(Protokoll!I304="","",Protokoll!I304)</f>
        <v/>
      </c>
      <c r="J304" s="79" t="str">
        <f>IF(Protokoll!J304="","",Protokoll!J304)</f>
        <v/>
      </c>
      <c r="K304" s="18" t="str">
        <f>IF(Protokoll!K304="","",Protokoll!K304)</f>
        <v/>
      </c>
      <c r="L304" s="18" t="str">
        <f>IF(Protokoll!L304="","",Protokoll!L304)</f>
        <v/>
      </c>
      <c r="M304" s="80" t="str">
        <f>IF(Protokoll!M304="","",Protokoll!M304)</f>
        <v/>
      </c>
      <c r="N304" s="18" t="str">
        <f ca="1">IF(Protokoll!N304="","",VLOOKUP(Protokoll!N304,(INDIRECT(CONCATENATE($B304,"!Q2:S22"))),3,1))</f>
        <v/>
      </c>
      <c r="O304" s="18" t="str">
        <f ca="1">IF(Protokoll!O304="","",VLOOKUP(Protokoll!O304,(INDIRECT(CONCATENATE($B304,"!G2:O22"))),9,1))</f>
        <v/>
      </c>
      <c r="P304" s="18" t="str">
        <f ca="1">IF(Protokoll!P304="","",VLOOKUP(Protokoll!P304,(INDIRECT(CONCATENATE($B304,"!H2:O22"))),8,1))</f>
        <v/>
      </c>
      <c r="Q304" s="18" t="str">
        <f ca="1">IF(Protokoll!Q304="","",VLOOKUP(Protokoll!Q304,(INDIRECT(CONCATENATE($B304,"!I2:O22"))),7,1))</f>
        <v/>
      </c>
      <c r="R304" s="18" t="str">
        <f ca="1">IF(Protokoll!R304="","",VLOOKUP(Protokoll!R304,(INDIRECT(CONCATENATE($B304,"!J2:O22"))),6,1))</f>
        <v/>
      </c>
      <c r="S304" s="18" t="str">
        <f ca="1">IF(Protokoll!S304="","",VLOOKUP(Protokoll!S304,(INDIRECT(CONCATENATE($B304,"!K2:O22"))),5,1))</f>
        <v/>
      </c>
      <c r="T304" s="18" t="str">
        <f ca="1">IF(Protokoll!T304="","",VLOOKUP(Protokoll!T304,(INDIRECT(CONCATENATE($B304,"!R2:S22"))),2,1))</f>
        <v/>
      </c>
      <c r="U304" s="18" t="str">
        <f ca="1">IF(Protokoll!U304="","",VLOOKUP(Protokoll!U304,(INDIRECT(CONCATENATE($B304,"!M2:O22"))),3,1))</f>
        <v/>
      </c>
      <c r="V304" s="18" t="str">
        <f ca="1">IF(Protokoll!V304="","",VLOOKUP(Protokoll!V304,(INDIRECT(CONCATENATE($B304,"!N2:O22"))),2,1))</f>
        <v/>
      </c>
      <c r="W304" s="79" t="str">
        <f>IF(Protokoll!W304="","",Protokoll!W304)</f>
        <v/>
      </c>
      <c r="X304" s="81" t="str">
        <f t="shared" ca="1" si="113"/>
        <v/>
      </c>
      <c r="AB304" t="str">
        <f t="shared" ca="1" si="114"/>
        <v/>
      </c>
      <c r="AC304" t="str">
        <f t="shared" ca="1" si="115"/>
        <v/>
      </c>
      <c r="AD304" t="str">
        <f t="shared" ca="1" si="116"/>
        <v/>
      </c>
      <c r="AE304" t="str">
        <f t="shared" ca="1" si="117"/>
        <v/>
      </c>
      <c r="AF304" t="str">
        <f t="shared" ca="1" si="118"/>
        <v/>
      </c>
      <c r="AG304" t="str">
        <f t="shared" ca="1" si="119"/>
        <v/>
      </c>
      <c r="AH304" t="str">
        <f t="shared" ca="1" si="120"/>
        <v/>
      </c>
      <c r="AI304" t="str">
        <f t="shared" ca="1" si="121"/>
        <v/>
      </c>
      <c r="AJ304" t="str">
        <f t="shared" ca="1" si="122"/>
        <v/>
      </c>
      <c r="AL304" t="str">
        <f t="shared" ca="1" si="123"/>
        <v/>
      </c>
      <c r="AM304" t="str">
        <f t="shared" ca="1" si="124"/>
        <v/>
      </c>
      <c r="AN304" t="str">
        <f t="shared" ca="1" si="125"/>
        <v/>
      </c>
      <c r="AO304" t="str">
        <f t="shared" ca="1" si="126"/>
        <v/>
      </c>
      <c r="AP304" t="str">
        <f t="shared" ca="1" si="127"/>
        <v/>
      </c>
      <c r="AQ304" t="str">
        <f t="shared" ca="1" si="128"/>
        <v/>
      </c>
      <c r="AR304" t="str">
        <f t="shared" ca="1" si="129"/>
        <v/>
      </c>
      <c r="AS304" t="str">
        <f t="shared" ca="1" si="130"/>
        <v/>
      </c>
      <c r="AT304" t="str">
        <f t="shared" ca="1" si="131"/>
        <v/>
      </c>
    </row>
    <row r="305" spans="1:46" x14ac:dyDescent="0.3">
      <c r="A305" s="2">
        <v>303</v>
      </c>
      <c r="B305" s="19" t="str">
        <f t="shared" si="132"/>
        <v/>
      </c>
      <c r="C305" s="20" t="str">
        <f>IF(Protokoll!C305="","",Protokoll!C305)</f>
        <v/>
      </c>
      <c r="D305" s="20" t="str">
        <f>IF(Protokoll!D305="","",Protokoll!D305)</f>
        <v/>
      </c>
      <c r="E305" s="20" t="str">
        <f>IF(Protokoll!E305="","",Protokoll!E305)</f>
        <v/>
      </c>
      <c r="F305" s="20" t="str">
        <f>IF(Protokoll!F305="","",Protokoll!F305)</f>
        <v/>
      </c>
      <c r="G305" s="82" t="str">
        <f>IF(Protokoll!G305="","",Protokoll!G305)</f>
        <v/>
      </c>
      <c r="H305" s="20" t="str">
        <f>IF(Protokoll!H305="","",Protokoll!H305)</f>
        <v/>
      </c>
      <c r="I305" s="20" t="str">
        <f>IF(Protokoll!I305="","",Protokoll!I305)</f>
        <v/>
      </c>
      <c r="J305" s="83" t="str">
        <f>IF(Protokoll!J305="","",Protokoll!J305)</f>
        <v/>
      </c>
      <c r="K305" s="20" t="str">
        <f>IF(Protokoll!K305="","",Protokoll!K305)</f>
        <v/>
      </c>
      <c r="L305" s="20" t="str">
        <f>IF(Protokoll!L305="","",Protokoll!L305)</f>
        <v/>
      </c>
      <c r="M305" s="84" t="str">
        <f>IF(Protokoll!M305="","",Protokoll!M305)</f>
        <v/>
      </c>
      <c r="N305" s="20" t="str">
        <f ca="1">IF(Protokoll!N305="","",VLOOKUP(Protokoll!N305,(INDIRECT(CONCATENATE($B305,"!Q2:S22"))),3,1))</f>
        <v/>
      </c>
      <c r="O305" s="20" t="str">
        <f ca="1">IF(Protokoll!O305="","",VLOOKUP(Protokoll!O305,(INDIRECT(CONCATENATE($B305,"!G2:O22"))),9,1))</f>
        <v/>
      </c>
      <c r="P305" s="20" t="str">
        <f ca="1">IF(Protokoll!P305="","",VLOOKUP(Protokoll!P305,(INDIRECT(CONCATENATE($B305,"!H2:O22"))),8,1))</f>
        <v/>
      </c>
      <c r="Q305" s="20" t="str">
        <f ca="1">IF(Protokoll!Q305="","",VLOOKUP(Protokoll!Q305,(INDIRECT(CONCATENATE($B305,"!I2:O22"))),7,1))</f>
        <v/>
      </c>
      <c r="R305" s="20" t="str">
        <f ca="1">IF(Protokoll!R305="","",VLOOKUP(Protokoll!R305,(INDIRECT(CONCATENATE($B305,"!J2:O22"))),6,1))</f>
        <v/>
      </c>
      <c r="S305" s="20" t="str">
        <f ca="1">IF(Protokoll!S305="","",VLOOKUP(Protokoll!S305,(INDIRECT(CONCATENATE($B305,"!K2:O22"))),5,1))</f>
        <v/>
      </c>
      <c r="T305" s="20" t="str">
        <f ca="1">IF(Protokoll!T305="","",VLOOKUP(Protokoll!T305,(INDIRECT(CONCATENATE($B305,"!R2:S22"))),2,1))</f>
        <v/>
      </c>
      <c r="U305" s="20" t="str">
        <f ca="1">IF(Protokoll!U305="","",VLOOKUP(Protokoll!U305,(INDIRECT(CONCATENATE($B305,"!M2:O22"))),3,1))</f>
        <v/>
      </c>
      <c r="V305" s="20" t="str">
        <f ca="1">IF(Protokoll!V305="","",VLOOKUP(Protokoll!V305,(INDIRECT(CONCATENATE($B305,"!N2:O22"))),2,1))</f>
        <v/>
      </c>
      <c r="W305" s="83" t="str">
        <f>IF(Protokoll!W305="","",Protokoll!W305)</f>
        <v/>
      </c>
      <c r="X305" s="85" t="str">
        <f t="shared" ca="1" si="113"/>
        <v/>
      </c>
      <c r="AB305" t="str">
        <f t="shared" ca="1" si="114"/>
        <v/>
      </c>
      <c r="AC305" t="str">
        <f t="shared" ca="1" si="115"/>
        <v/>
      </c>
      <c r="AD305" t="str">
        <f t="shared" ca="1" si="116"/>
        <v/>
      </c>
      <c r="AE305" t="str">
        <f t="shared" ca="1" si="117"/>
        <v/>
      </c>
      <c r="AF305" t="str">
        <f t="shared" ca="1" si="118"/>
        <v/>
      </c>
      <c r="AG305" t="str">
        <f t="shared" ca="1" si="119"/>
        <v/>
      </c>
      <c r="AH305" t="str">
        <f t="shared" ca="1" si="120"/>
        <v/>
      </c>
      <c r="AI305" t="str">
        <f t="shared" ca="1" si="121"/>
        <v/>
      </c>
      <c r="AJ305" t="str">
        <f t="shared" ca="1" si="122"/>
        <v/>
      </c>
      <c r="AL305" t="str">
        <f t="shared" ca="1" si="123"/>
        <v/>
      </c>
      <c r="AM305" t="str">
        <f t="shared" ca="1" si="124"/>
        <v/>
      </c>
      <c r="AN305" t="str">
        <f t="shared" ca="1" si="125"/>
        <v/>
      </c>
      <c r="AO305" t="str">
        <f t="shared" ca="1" si="126"/>
        <v/>
      </c>
      <c r="AP305" t="str">
        <f t="shared" ca="1" si="127"/>
        <v/>
      </c>
      <c r="AQ305" t="str">
        <f t="shared" ca="1" si="128"/>
        <v/>
      </c>
      <c r="AR305" t="str">
        <f t="shared" ca="1" si="129"/>
        <v/>
      </c>
      <c r="AS305" t="str">
        <f t="shared" ca="1" si="130"/>
        <v/>
      </c>
      <c r="AT305" t="str">
        <f t="shared" ca="1" si="131"/>
        <v/>
      </c>
    </row>
    <row r="306" spans="1:46" x14ac:dyDescent="0.3">
      <c r="A306" s="15">
        <v>304</v>
      </c>
      <c r="B306" s="16" t="str">
        <f t="shared" si="132"/>
        <v/>
      </c>
      <c r="C306" s="18" t="str">
        <f>IF(Protokoll!C306="","",Protokoll!C306)</f>
        <v/>
      </c>
      <c r="D306" s="18" t="str">
        <f>IF(Protokoll!D306="","",Protokoll!D306)</f>
        <v/>
      </c>
      <c r="E306" s="18" t="str">
        <f>IF(Protokoll!E306="","",Protokoll!E306)</f>
        <v/>
      </c>
      <c r="F306" s="18" t="str">
        <f>IF(Protokoll!F306="","",Protokoll!F306)</f>
        <v/>
      </c>
      <c r="G306" s="86" t="str">
        <f>IF(Protokoll!G306="","",Protokoll!G306)</f>
        <v/>
      </c>
      <c r="H306" s="18" t="str">
        <f>IF(Protokoll!H306="","",Protokoll!H306)</f>
        <v/>
      </c>
      <c r="I306" s="18" t="str">
        <f>IF(Protokoll!I306="","",Protokoll!I306)</f>
        <v/>
      </c>
      <c r="J306" s="79" t="str">
        <f>IF(Protokoll!J306="","",Protokoll!J306)</f>
        <v/>
      </c>
      <c r="K306" s="18" t="str">
        <f>IF(Protokoll!K306="","",Protokoll!K306)</f>
        <v/>
      </c>
      <c r="L306" s="18" t="str">
        <f>IF(Protokoll!L306="","",Protokoll!L306)</f>
        <v/>
      </c>
      <c r="M306" s="80" t="str">
        <f>IF(Protokoll!M306="","",Protokoll!M306)</f>
        <v/>
      </c>
      <c r="N306" s="18" t="str">
        <f ca="1">IF(Protokoll!N306="","",VLOOKUP(Protokoll!N306,(INDIRECT(CONCATENATE($B306,"!Q2:S22"))),3,1))</f>
        <v/>
      </c>
      <c r="O306" s="18" t="str">
        <f ca="1">IF(Protokoll!O306="","",VLOOKUP(Protokoll!O306,(INDIRECT(CONCATENATE($B306,"!G2:O22"))),9,1))</f>
        <v/>
      </c>
      <c r="P306" s="18" t="str">
        <f ca="1">IF(Protokoll!P306="","",VLOOKUP(Protokoll!P306,(INDIRECT(CONCATENATE($B306,"!H2:O22"))),8,1))</f>
        <v/>
      </c>
      <c r="Q306" s="18" t="str">
        <f ca="1">IF(Protokoll!Q306="","",VLOOKUP(Protokoll!Q306,(INDIRECT(CONCATENATE($B306,"!I2:O22"))),7,1))</f>
        <v/>
      </c>
      <c r="R306" s="18" t="str">
        <f ca="1">IF(Protokoll!R306="","",VLOOKUP(Protokoll!R306,(INDIRECT(CONCATENATE($B306,"!J2:O22"))),6,1))</f>
        <v/>
      </c>
      <c r="S306" s="18" t="str">
        <f ca="1">IF(Protokoll!S306="","",VLOOKUP(Protokoll!S306,(INDIRECT(CONCATENATE($B306,"!K2:O22"))),5,1))</f>
        <v/>
      </c>
      <c r="T306" s="18" t="str">
        <f ca="1">IF(Protokoll!T306="","",VLOOKUP(Protokoll!T306,(INDIRECT(CONCATENATE($B306,"!R2:S22"))),2,1))</f>
        <v/>
      </c>
      <c r="U306" s="18" t="str">
        <f ca="1">IF(Protokoll!U306="","",VLOOKUP(Protokoll!U306,(INDIRECT(CONCATENATE($B306,"!M2:O22"))),3,1))</f>
        <v/>
      </c>
      <c r="V306" s="18" t="str">
        <f ca="1">IF(Protokoll!V306="","",VLOOKUP(Protokoll!V306,(INDIRECT(CONCATENATE($B306,"!N2:O22"))),2,1))</f>
        <v/>
      </c>
      <c r="W306" s="79" t="str">
        <f>IF(Protokoll!W306="","",Protokoll!W306)</f>
        <v/>
      </c>
      <c r="X306" s="81" t="str">
        <f t="shared" ca="1" si="113"/>
        <v/>
      </c>
      <c r="AB306" t="str">
        <f t="shared" ca="1" si="114"/>
        <v/>
      </c>
      <c r="AC306" t="str">
        <f t="shared" ca="1" si="115"/>
        <v/>
      </c>
      <c r="AD306" t="str">
        <f t="shared" ca="1" si="116"/>
        <v/>
      </c>
      <c r="AE306" t="str">
        <f t="shared" ca="1" si="117"/>
        <v/>
      </c>
      <c r="AF306" t="str">
        <f t="shared" ca="1" si="118"/>
        <v/>
      </c>
      <c r="AG306" t="str">
        <f t="shared" ca="1" si="119"/>
        <v/>
      </c>
      <c r="AH306" t="str">
        <f t="shared" ca="1" si="120"/>
        <v/>
      </c>
      <c r="AI306" t="str">
        <f t="shared" ca="1" si="121"/>
        <v/>
      </c>
      <c r="AJ306" t="str">
        <f t="shared" ca="1" si="122"/>
        <v/>
      </c>
      <c r="AL306" t="str">
        <f t="shared" ca="1" si="123"/>
        <v/>
      </c>
      <c r="AM306" t="str">
        <f t="shared" ca="1" si="124"/>
        <v/>
      </c>
      <c r="AN306" t="str">
        <f t="shared" ca="1" si="125"/>
        <v/>
      </c>
      <c r="AO306" t="str">
        <f t="shared" ca="1" si="126"/>
        <v/>
      </c>
      <c r="AP306" t="str">
        <f t="shared" ca="1" si="127"/>
        <v/>
      </c>
      <c r="AQ306" t="str">
        <f t="shared" ca="1" si="128"/>
        <v/>
      </c>
      <c r="AR306" t="str">
        <f t="shared" ca="1" si="129"/>
        <v/>
      </c>
      <c r="AS306" t="str">
        <f t="shared" ca="1" si="130"/>
        <v/>
      </c>
      <c r="AT306" t="str">
        <f t="shared" ca="1" si="131"/>
        <v/>
      </c>
    </row>
    <row r="307" spans="1:46" x14ac:dyDescent="0.3">
      <c r="A307" s="2">
        <v>305</v>
      </c>
      <c r="B307" s="19" t="str">
        <f t="shared" si="132"/>
        <v/>
      </c>
      <c r="C307" s="20" t="str">
        <f>IF(Protokoll!C307="","",Protokoll!C307)</f>
        <v/>
      </c>
      <c r="D307" s="20" t="str">
        <f>IF(Protokoll!D307="","",Protokoll!D307)</f>
        <v/>
      </c>
      <c r="E307" s="20" t="str">
        <f>IF(Protokoll!E307="","",Protokoll!E307)</f>
        <v/>
      </c>
      <c r="F307" s="20" t="str">
        <f>IF(Protokoll!F307="","",Protokoll!F307)</f>
        <v/>
      </c>
      <c r="G307" s="82" t="str">
        <f>IF(Protokoll!G307="","",Protokoll!G307)</f>
        <v/>
      </c>
      <c r="H307" s="20" t="str">
        <f>IF(Protokoll!H307="","",Protokoll!H307)</f>
        <v/>
      </c>
      <c r="I307" s="20" t="str">
        <f>IF(Protokoll!I307="","",Protokoll!I307)</f>
        <v/>
      </c>
      <c r="J307" s="83" t="str">
        <f>IF(Protokoll!J307="","",Protokoll!J307)</f>
        <v/>
      </c>
      <c r="K307" s="20" t="str">
        <f>IF(Protokoll!K307="","",Protokoll!K307)</f>
        <v/>
      </c>
      <c r="L307" s="20" t="str">
        <f>IF(Protokoll!L307="","",Protokoll!L307)</f>
        <v/>
      </c>
      <c r="M307" s="84" t="str">
        <f>IF(Protokoll!M307="","",Protokoll!M307)</f>
        <v/>
      </c>
      <c r="N307" s="20" t="str">
        <f ca="1">IF(Protokoll!N307="","",VLOOKUP(Protokoll!N307,(INDIRECT(CONCATENATE($B307,"!Q2:S22"))),3,1))</f>
        <v/>
      </c>
      <c r="O307" s="20" t="str">
        <f ca="1">IF(Protokoll!O307="","",VLOOKUP(Protokoll!O307,(INDIRECT(CONCATENATE($B307,"!G2:O22"))),9,1))</f>
        <v/>
      </c>
      <c r="P307" s="20" t="str">
        <f ca="1">IF(Protokoll!P307="","",VLOOKUP(Protokoll!P307,(INDIRECT(CONCATENATE($B307,"!H2:O22"))),8,1))</f>
        <v/>
      </c>
      <c r="Q307" s="20" t="str">
        <f ca="1">IF(Protokoll!Q307="","",VLOOKUP(Protokoll!Q307,(INDIRECT(CONCATENATE($B307,"!I2:O22"))),7,1))</f>
        <v/>
      </c>
      <c r="R307" s="20" t="str">
        <f ca="1">IF(Protokoll!R307="","",VLOOKUP(Protokoll!R307,(INDIRECT(CONCATENATE($B307,"!J2:O22"))),6,1))</f>
        <v/>
      </c>
      <c r="S307" s="20" t="str">
        <f ca="1">IF(Protokoll!S307="","",VLOOKUP(Protokoll!S307,(INDIRECT(CONCATENATE($B307,"!K2:O22"))),5,1))</f>
        <v/>
      </c>
      <c r="T307" s="20" t="str">
        <f ca="1">IF(Protokoll!T307="","",VLOOKUP(Protokoll!T307,(INDIRECT(CONCATENATE($B307,"!R2:S22"))),2,1))</f>
        <v/>
      </c>
      <c r="U307" s="20" t="str">
        <f ca="1">IF(Protokoll!U307="","",VLOOKUP(Protokoll!U307,(INDIRECT(CONCATENATE($B307,"!M2:O22"))),3,1))</f>
        <v/>
      </c>
      <c r="V307" s="20" t="str">
        <f ca="1">IF(Protokoll!V307="","",VLOOKUP(Protokoll!V307,(INDIRECT(CONCATENATE($B307,"!N2:O22"))),2,1))</f>
        <v/>
      </c>
      <c r="W307" s="83" t="str">
        <f>IF(Protokoll!W307="","",Protokoll!W307)</f>
        <v/>
      </c>
      <c r="X307" s="85" t="str">
        <f t="shared" ca="1" si="113"/>
        <v/>
      </c>
      <c r="AB307" t="str">
        <f t="shared" ca="1" si="114"/>
        <v/>
      </c>
      <c r="AC307" t="str">
        <f t="shared" ca="1" si="115"/>
        <v/>
      </c>
      <c r="AD307" t="str">
        <f t="shared" ca="1" si="116"/>
        <v/>
      </c>
      <c r="AE307" t="str">
        <f t="shared" ca="1" si="117"/>
        <v/>
      </c>
      <c r="AF307" t="str">
        <f t="shared" ca="1" si="118"/>
        <v/>
      </c>
      <c r="AG307" t="str">
        <f t="shared" ca="1" si="119"/>
        <v/>
      </c>
      <c r="AH307" t="str">
        <f t="shared" ca="1" si="120"/>
        <v/>
      </c>
      <c r="AI307" t="str">
        <f t="shared" ca="1" si="121"/>
        <v/>
      </c>
      <c r="AJ307" t="str">
        <f t="shared" ca="1" si="122"/>
        <v/>
      </c>
      <c r="AL307" t="str">
        <f t="shared" ca="1" si="123"/>
        <v/>
      </c>
      <c r="AM307" t="str">
        <f t="shared" ca="1" si="124"/>
        <v/>
      </c>
      <c r="AN307" t="str">
        <f t="shared" ca="1" si="125"/>
        <v/>
      </c>
      <c r="AO307" t="str">
        <f t="shared" ca="1" si="126"/>
        <v/>
      </c>
      <c r="AP307" t="str">
        <f t="shared" ca="1" si="127"/>
        <v/>
      </c>
      <c r="AQ307" t="str">
        <f t="shared" ca="1" si="128"/>
        <v/>
      </c>
      <c r="AR307" t="str">
        <f t="shared" ca="1" si="129"/>
        <v/>
      </c>
      <c r="AS307" t="str">
        <f t="shared" ca="1" si="130"/>
        <v/>
      </c>
      <c r="AT307" t="str">
        <f t="shared" ca="1" si="131"/>
        <v/>
      </c>
    </row>
    <row r="308" spans="1:46" x14ac:dyDescent="0.3">
      <c r="A308" s="15">
        <v>306</v>
      </c>
      <c r="B308" s="16" t="str">
        <f t="shared" si="132"/>
        <v/>
      </c>
      <c r="C308" s="18" t="str">
        <f>IF(Protokoll!C308="","",Protokoll!C308)</f>
        <v/>
      </c>
      <c r="D308" s="18" t="str">
        <f>IF(Protokoll!D308="","",Protokoll!D308)</f>
        <v/>
      </c>
      <c r="E308" s="18" t="str">
        <f>IF(Protokoll!E308="","",Protokoll!E308)</f>
        <v/>
      </c>
      <c r="F308" s="18" t="str">
        <f>IF(Protokoll!F308="","",Protokoll!F308)</f>
        <v/>
      </c>
      <c r="G308" s="86" t="str">
        <f>IF(Protokoll!G308="","",Protokoll!G308)</f>
        <v/>
      </c>
      <c r="H308" s="18" t="str">
        <f>IF(Protokoll!H308="","",Protokoll!H308)</f>
        <v/>
      </c>
      <c r="I308" s="18" t="str">
        <f>IF(Protokoll!I308="","",Protokoll!I308)</f>
        <v/>
      </c>
      <c r="J308" s="79" t="str">
        <f>IF(Protokoll!J308="","",Protokoll!J308)</f>
        <v/>
      </c>
      <c r="K308" s="18" t="str">
        <f>IF(Protokoll!K308="","",Protokoll!K308)</f>
        <v/>
      </c>
      <c r="L308" s="18" t="str">
        <f>IF(Protokoll!L308="","",Protokoll!L308)</f>
        <v/>
      </c>
      <c r="M308" s="80" t="str">
        <f>IF(Protokoll!M308="","",Protokoll!M308)</f>
        <v/>
      </c>
      <c r="N308" s="18" t="str">
        <f ca="1">IF(Protokoll!N308="","",VLOOKUP(Protokoll!N308,(INDIRECT(CONCATENATE($B308,"!Q2:S22"))),3,1))</f>
        <v/>
      </c>
      <c r="O308" s="18" t="str">
        <f ca="1">IF(Protokoll!O308="","",VLOOKUP(Protokoll!O308,(INDIRECT(CONCATENATE($B308,"!G2:O22"))),9,1))</f>
        <v/>
      </c>
      <c r="P308" s="18" t="str">
        <f ca="1">IF(Protokoll!P308="","",VLOOKUP(Protokoll!P308,(INDIRECT(CONCATENATE($B308,"!H2:O22"))),8,1))</f>
        <v/>
      </c>
      <c r="Q308" s="18" t="str">
        <f ca="1">IF(Protokoll!Q308="","",VLOOKUP(Protokoll!Q308,(INDIRECT(CONCATENATE($B308,"!I2:O22"))),7,1))</f>
        <v/>
      </c>
      <c r="R308" s="18" t="str">
        <f ca="1">IF(Protokoll!R308="","",VLOOKUP(Protokoll!R308,(INDIRECT(CONCATENATE($B308,"!J2:O22"))),6,1))</f>
        <v/>
      </c>
      <c r="S308" s="18" t="str">
        <f ca="1">IF(Protokoll!S308="","",VLOOKUP(Protokoll!S308,(INDIRECT(CONCATENATE($B308,"!K2:O22"))),5,1))</f>
        <v/>
      </c>
      <c r="T308" s="18" t="str">
        <f ca="1">IF(Protokoll!T308="","",VLOOKUP(Protokoll!T308,(INDIRECT(CONCATENATE($B308,"!R2:S22"))),2,1))</f>
        <v/>
      </c>
      <c r="U308" s="18" t="str">
        <f ca="1">IF(Protokoll!U308="","",VLOOKUP(Protokoll!U308,(INDIRECT(CONCATENATE($B308,"!M2:O22"))),3,1))</f>
        <v/>
      </c>
      <c r="V308" s="18" t="str">
        <f ca="1">IF(Protokoll!V308="","",VLOOKUP(Protokoll!V308,(INDIRECT(CONCATENATE($B308,"!N2:O22"))),2,1))</f>
        <v/>
      </c>
      <c r="W308" s="79" t="str">
        <f>IF(Protokoll!W308="","",Protokoll!W308)</f>
        <v/>
      </c>
      <c r="X308" s="81" t="str">
        <f t="shared" ca="1" si="113"/>
        <v/>
      </c>
      <c r="AB308" t="str">
        <f t="shared" ca="1" si="114"/>
        <v/>
      </c>
      <c r="AC308" t="str">
        <f t="shared" ca="1" si="115"/>
        <v/>
      </c>
      <c r="AD308" t="str">
        <f t="shared" ca="1" si="116"/>
        <v/>
      </c>
      <c r="AE308" t="str">
        <f t="shared" ca="1" si="117"/>
        <v/>
      </c>
      <c r="AF308" t="str">
        <f t="shared" ca="1" si="118"/>
        <v/>
      </c>
      <c r="AG308" t="str">
        <f t="shared" ca="1" si="119"/>
        <v/>
      </c>
      <c r="AH308" t="str">
        <f t="shared" ca="1" si="120"/>
        <v/>
      </c>
      <c r="AI308" t="str">
        <f t="shared" ca="1" si="121"/>
        <v/>
      </c>
      <c r="AJ308" t="str">
        <f t="shared" ca="1" si="122"/>
        <v/>
      </c>
      <c r="AL308" t="str">
        <f t="shared" ca="1" si="123"/>
        <v/>
      </c>
      <c r="AM308" t="str">
        <f t="shared" ca="1" si="124"/>
        <v/>
      </c>
      <c r="AN308" t="str">
        <f t="shared" ca="1" si="125"/>
        <v/>
      </c>
      <c r="AO308" t="str">
        <f t="shared" ca="1" si="126"/>
        <v/>
      </c>
      <c r="AP308" t="str">
        <f t="shared" ca="1" si="127"/>
        <v/>
      </c>
      <c r="AQ308" t="str">
        <f t="shared" ca="1" si="128"/>
        <v/>
      </c>
      <c r="AR308" t="str">
        <f t="shared" ca="1" si="129"/>
        <v/>
      </c>
      <c r="AS308" t="str">
        <f t="shared" ca="1" si="130"/>
        <v/>
      </c>
      <c r="AT308" t="str">
        <f t="shared" ca="1" si="131"/>
        <v/>
      </c>
    </row>
    <row r="309" spans="1:46" x14ac:dyDescent="0.3">
      <c r="A309" s="2">
        <v>307</v>
      </c>
      <c r="B309" s="19" t="str">
        <f t="shared" si="132"/>
        <v/>
      </c>
      <c r="C309" s="20" t="str">
        <f>IF(Protokoll!C309="","",Protokoll!C309)</f>
        <v/>
      </c>
      <c r="D309" s="20" t="str">
        <f>IF(Protokoll!D309="","",Protokoll!D309)</f>
        <v/>
      </c>
      <c r="E309" s="20" t="str">
        <f>IF(Protokoll!E309="","",Protokoll!E309)</f>
        <v/>
      </c>
      <c r="F309" s="20" t="str">
        <f>IF(Protokoll!F309="","",Protokoll!F309)</f>
        <v/>
      </c>
      <c r="G309" s="82" t="str">
        <f>IF(Protokoll!G309="","",Protokoll!G309)</f>
        <v/>
      </c>
      <c r="H309" s="20" t="str">
        <f>IF(Protokoll!H309="","",Protokoll!H309)</f>
        <v/>
      </c>
      <c r="I309" s="20" t="str">
        <f>IF(Protokoll!I309="","",Protokoll!I309)</f>
        <v/>
      </c>
      <c r="J309" s="83" t="str">
        <f>IF(Protokoll!J309="","",Protokoll!J309)</f>
        <v/>
      </c>
      <c r="K309" s="20" t="str">
        <f>IF(Protokoll!K309="","",Protokoll!K309)</f>
        <v/>
      </c>
      <c r="L309" s="20" t="str">
        <f>IF(Protokoll!L309="","",Protokoll!L309)</f>
        <v/>
      </c>
      <c r="M309" s="84" t="str">
        <f>IF(Protokoll!M309="","",Protokoll!M309)</f>
        <v/>
      </c>
      <c r="N309" s="20" t="str">
        <f ca="1">IF(Protokoll!N309="","",VLOOKUP(Protokoll!N309,(INDIRECT(CONCATENATE($B309,"!Q2:S22"))),3,1))</f>
        <v/>
      </c>
      <c r="O309" s="20" t="str">
        <f ca="1">IF(Protokoll!O309="","",VLOOKUP(Protokoll!O309,(INDIRECT(CONCATENATE($B309,"!G2:O22"))),9,1))</f>
        <v/>
      </c>
      <c r="P309" s="20" t="str">
        <f ca="1">IF(Protokoll!P309="","",VLOOKUP(Protokoll!P309,(INDIRECT(CONCATENATE($B309,"!H2:O22"))),8,1))</f>
        <v/>
      </c>
      <c r="Q309" s="20" t="str">
        <f ca="1">IF(Protokoll!Q309="","",VLOOKUP(Protokoll!Q309,(INDIRECT(CONCATENATE($B309,"!I2:O22"))),7,1))</f>
        <v/>
      </c>
      <c r="R309" s="20" t="str">
        <f ca="1">IF(Protokoll!R309="","",VLOOKUP(Protokoll!R309,(INDIRECT(CONCATENATE($B309,"!J2:O22"))),6,1))</f>
        <v/>
      </c>
      <c r="S309" s="20" t="str">
        <f ca="1">IF(Protokoll!S309="","",VLOOKUP(Protokoll!S309,(INDIRECT(CONCATENATE($B309,"!K2:O22"))),5,1))</f>
        <v/>
      </c>
      <c r="T309" s="20" t="str">
        <f ca="1">IF(Protokoll!T309="","",VLOOKUP(Protokoll!T309,(INDIRECT(CONCATENATE($B309,"!R2:S22"))),2,1))</f>
        <v/>
      </c>
      <c r="U309" s="20" t="str">
        <f ca="1">IF(Protokoll!U309="","",VLOOKUP(Protokoll!U309,(INDIRECT(CONCATENATE($B309,"!M2:O22"))),3,1))</f>
        <v/>
      </c>
      <c r="V309" s="20" t="str">
        <f ca="1">IF(Protokoll!V309="","",VLOOKUP(Protokoll!V309,(INDIRECT(CONCATENATE($B309,"!N2:O22"))),2,1))</f>
        <v/>
      </c>
      <c r="W309" s="83" t="str">
        <f>IF(Protokoll!W309="","",Protokoll!W309)</f>
        <v/>
      </c>
      <c r="X309" s="85" t="str">
        <f t="shared" ca="1" si="113"/>
        <v/>
      </c>
      <c r="AB309" t="str">
        <f t="shared" ca="1" si="114"/>
        <v/>
      </c>
      <c r="AC309" t="str">
        <f t="shared" ca="1" si="115"/>
        <v/>
      </c>
      <c r="AD309" t="str">
        <f t="shared" ca="1" si="116"/>
        <v/>
      </c>
      <c r="AE309" t="str">
        <f t="shared" ca="1" si="117"/>
        <v/>
      </c>
      <c r="AF309" t="str">
        <f t="shared" ca="1" si="118"/>
        <v/>
      </c>
      <c r="AG309" t="str">
        <f t="shared" ca="1" si="119"/>
        <v/>
      </c>
      <c r="AH309" t="str">
        <f t="shared" ca="1" si="120"/>
        <v/>
      </c>
      <c r="AI309" t="str">
        <f t="shared" ca="1" si="121"/>
        <v/>
      </c>
      <c r="AJ309" t="str">
        <f t="shared" ca="1" si="122"/>
        <v/>
      </c>
      <c r="AL309" t="str">
        <f t="shared" ca="1" si="123"/>
        <v/>
      </c>
      <c r="AM309" t="str">
        <f t="shared" ca="1" si="124"/>
        <v/>
      </c>
      <c r="AN309" t="str">
        <f t="shared" ca="1" si="125"/>
        <v/>
      </c>
      <c r="AO309" t="str">
        <f t="shared" ca="1" si="126"/>
        <v/>
      </c>
      <c r="AP309" t="str">
        <f t="shared" ca="1" si="127"/>
        <v/>
      </c>
      <c r="AQ309" t="str">
        <f t="shared" ca="1" si="128"/>
        <v/>
      </c>
      <c r="AR309" t="str">
        <f t="shared" ca="1" si="129"/>
        <v/>
      </c>
      <c r="AS309" t="str">
        <f t="shared" ca="1" si="130"/>
        <v/>
      </c>
      <c r="AT309" t="str">
        <f t="shared" ca="1" si="131"/>
        <v/>
      </c>
    </row>
    <row r="310" spans="1:46" x14ac:dyDescent="0.3">
      <c r="A310" s="15">
        <v>308</v>
      </c>
      <c r="B310" s="16" t="str">
        <f t="shared" si="132"/>
        <v/>
      </c>
      <c r="C310" s="18" t="str">
        <f>IF(Protokoll!C310="","",Protokoll!C310)</f>
        <v/>
      </c>
      <c r="D310" s="18" t="str">
        <f>IF(Protokoll!D310="","",Protokoll!D310)</f>
        <v/>
      </c>
      <c r="E310" s="18" t="str">
        <f>IF(Protokoll!E310="","",Protokoll!E310)</f>
        <v/>
      </c>
      <c r="F310" s="18" t="str">
        <f>IF(Protokoll!F310="","",Protokoll!F310)</f>
        <v/>
      </c>
      <c r="G310" s="86" t="str">
        <f>IF(Protokoll!G310="","",Protokoll!G310)</f>
        <v/>
      </c>
      <c r="H310" s="18" t="str">
        <f>IF(Protokoll!H310="","",Protokoll!H310)</f>
        <v/>
      </c>
      <c r="I310" s="18" t="str">
        <f>IF(Protokoll!I310="","",Protokoll!I310)</f>
        <v/>
      </c>
      <c r="J310" s="79" t="str">
        <f>IF(Protokoll!J310="","",Protokoll!J310)</f>
        <v/>
      </c>
      <c r="K310" s="18" t="str">
        <f>IF(Protokoll!K310="","",Protokoll!K310)</f>
        <v/>
      </c>
      <c r="L310" s="18" t="str">
        <f>IF(Protokoll!L310="","",Protokoll!L310)</f>
        <v/>
      </c>
      <c r="M310" s="80" t="str">
        <f>IF(Protokoll!M310="","",Protokoll!M310)</f>
        <v/>
      </c>
      <c r="N310" s="18" t="str">
        <f ca="1">IF(Protokoll!N310="","",VLOOKUP(Protokoll!N310,(INDIRECT(CONCATENATE($B310,"!Q2:S22"))),3,1))</f>
        <v/>
      </c>
      <c r="O310" s="18" t="str">
        <f ca="1">IF(Protokoll!O310="","",VLOOKUP(Protokoll!O310,(INDIRECT(CONCATENATE($B310,"!G2:O22"))),9,1))</f>
        <v/>
      </c>
      <c r="P310" s="18" t="str">
        <f ca="1">IF(Protokoll!P310="","",VLOOKUP(Protokoll!P310,(INDIRECT(CONCATENATE($B310,"!H2:O22"))),8,1))</f>
        <v/>
      </c>
      <c r="Q310" s="18" t="str">
        <f ca="1">IF(Protokoll!Q310="","",VLOOKUP(Protokoll!Q310,(INDIRECT(CONCATENATE($B310,"!I2:O22"))),7,1))</f>
        <v/>
      </c>
      <c r="R310" s="18" t="str">
        <f ca="1">IF(Protokoll!R310="","",VLOOKUP(Protokoll!R310,(INDIRECT(CONCATENATE($B310,"!J2:O22"))),6,1))</f>
        <v/>
      </c>
      <c r="S310" s="18" t="str">
        <f ca="1">IF(Protokoll!S310="","",VLOOKUP(Protokoll!S310,(INDIRECT(CONCATENATE($B310,"!K2:O22"))),5,1))</f>
        <v/>
      </c>
      <c r="T310" s="18" t="str">
        <f ca="1">IF(Protokoll!T310="","",VLOOKUP(Protokoll!T310,(INDIRECT(CONCATENATE($B310,"!R2:S22"))),2,1))</f>
        <v/>
      </c>
      <c r="U310" s="18" t="str">
        <f ca="1">IF(Protokoll!U310="","",VLOOKUP(Protokoll!U310,(INDIRECT(CONCATENATE($B310,"!M2:O22"))),3,1))</f>
        <v/>
      </c>
      <c r="V310" s="18" t="str">
        <f ca="1">IF(Protokoll!V310="","",VLOOKUP(Protokoll!V310,(INDIRECT(CONCATENATE($B310,"!N2:O22"))),2,1))</f>
        <v/>
      </c>
      <c r="W310" s="79" t="str">
        <f>IF(Protokoll!W310="","",Protokoll!W310)</f>
        <v/>
      </c>
      <c r="X310" s="81" t="str">
        <f t="shared" ca="1" si="113"/>
        <v/>
      </c>
      <c r="AB310" t="str">
        <f t="shared" ca="1" si="114"/>
        <v/>
      </c>
      <c r="AC310" t="str">
        <f t="shared" ca="1" si="115"/>
        <v/>
      </c>
      <c r="AD310" t="str">
        <f t="shared" ca="1" si="116"/>
        <v/>
      </c>
      <c r="AE310" t="str">
        <f t="shared" ca="1" si="117"/>
        <v/>
      </c>
      <c r="AF310" t="str">
        <f t="shared" ca="1" si="118"/>
        <v/>
      </c>
      <c r="AG310" t="str">
        <f t="shared" ca="1" si="119"/>
        <v/>
      </c>
      <c r="AH310" t="str">
        <f t="shared" ca="1" si="120"/>
        <v/>
      </c>
      <c r="AI310" t="str">
        <f t="shared" ca="1" si="121"/>
        <v/>
      </c>
      <c r="AJ310" t="str">
        <f t="shared" ca="1" si="122"/>
        <v/>
      </c>
      <c r="AL310" t="str">
        <f t="shared" ca="1" si="123"/>
        <v/>
      </c>
      <c r="AM310" t="str">
        <f t="shared" ca="1" si="124"/>
        <v/>
      </c>
      <c r="AN310" t="str">
        <f t="shared" ca="1" si="125"/>
        <v/>
      </c>
      <c r="AO310" t="str">
        <f t="shared" ca="1" si="126"/>
        <v/>
      </c>
      <c r="AP310" t="str">
        <f t="shared" ca="1" si="127"/>
        <v/>
      </c>
      <c r="AQ310" t="str">
        <f t="shared" ca="1" si="128"/>
        <v/>
      </c>
      <c r="AR310" t="str">
        <f t="shared" ca="1" si="129"/>
        <v/>
      </c>
      <c r="AS310" t="str">
        <f t="shared" ca="1" si="130"/>
        <v/>
      </c>
      <c r="AT310" t="str">
        <f t="shared" ca="1" si="131"/>
        <v/>
      </c>
    </row>
    <row r="311" spans="1:46" x14ac:dyDescent="0.3">
      <c r="A311" s="2">
        <v>309</v>
      </c>
      <c r="B311" s="19" t="str">
        <f t="shared" si="132"/>
        <v/>
      </c>
      <c r="C311" s="20" t="str">
        <f>IF(Protokoll!C311="","",Protokoll!C311)</f>
        <v/>
      </c>
      <c r="D311" s="20" t="str">
        <f>IF(Protokoll!D311="","",Protokoll!D311)</f>
        <v/>
      </c>
      <c r="E311" s="20" t="str">
        <f>IF(Protokoll!E311="","",Protokoll!E311)</f>
        <v/>
      </c>
      <c r="F311" s="20" t="str">
        <f>IF(Protokoll!F311="","",Protokoll!F311)</f>
        <v/>
      </c>
      <c r="G311" s="82" t="str">
        <f>IF(Protokoll!G311="","",Protokoll!G311)</f>
        <v/>
      </c>
      <c r="H311" s="20" t="str">
        <f>IF(Protokoll!H311="","",Protokoll!H311)</f>
        <v/>
      </c>
      <c r="I311" s="20" t="str">
        <f>IF(Protokoll!I311="","",Protokoll!I311)</f>
        <v/>
      </c>
      <c r="J311" s="83" t="str">
        <f>IF(Protokoll!J311="","",Protokoll!J311)</f>
        <v/>
      </c>
      <c r="K311" s="20" t="str">
        <f>IF(Protokoll!K311="","",Protokoll!K311)</f>
        <v/>
      </c>
      <c r="L311" s="20" t="str">
        <f>IF(Protokoll!L311="","",Protokoll!L311)</f>
        <v/>
      </c>
      <c r="M311" s="84" t="str">
        <f>IF(Protokoll!M311="","",Protokoll!M311)</f>
        <v/>
      </c>
      <c r="N311" s="20" t="str">
        <f ca="1">IF(Protokoll!N311="","",VLOOKUP(Protokoll!N311,(INDIRECT(CONCATENATE($B311,"!Q2:S22"))),3,1))</f>
        <v/>
      </c>
      <c r="O311" s="20" t="str">
        <f ca="1">IF(Protokoll!O311="","",VLOOKUP(Protokoll!O311,(INDIRECT(CONCATENATE($B311,"!G2:O22"))),9,1))</f>
        <v/>
      </c>
      <c r="P311" s="20" t="str">
        <f ca="1">IF(Protokoll!P311="","",VLOOKUP(Protokoll!P311,(INDIRECT(CONCATENATE($B311,"!H2:O22"))),8,1))</f>
        <v/>
      </c>
      <c r="Q311" s="20" t="str">
        <f ca="1">IF(Protokoll!Q311="","",VLOOKUP(Protokoll!Q311,(INDIRECT(CONCATENATE($B311,"!I2:O22"))),7,1))</f>
        <v/>
      </c>
      <c r="R311" s="20" t="str">
        <f ca="1">IF(Protokoll!R311="","",VLOOKUP(Protokoll!R311,(INDIRECT(CONCATENATE($B311,"!J2:O22"))),6,1))</f>
        <v/>
      </c>
      <c r="S311" s="20" t="str">
        <f ca="1">IF(Protokoll!S311="","",VLOOKUP(Protokoll!S311,(INDIRECT(CONCATENATE($B311,"!K2:O22"))),5,1))</f>
        <v/>
      </c>
      <c r="T311" s="20" t="str">
        <f ca="1">IF(Protokoll!T311="","",VLOOKUP(Protokoll!T311,(INDIRECT(CONCATENATE($B311,"!R2:S22"))),2,1))</f>
        <v/>
      </c>
      <c r="U311" s="20" t="str">
        <f ca="1">IF(Protokoll!U311="","",VLOOKUP(Protokoll!U311,(INDIRECT(CONCATENATE($B311,"!M2:O22"))),3,1))</f>
        <v/>
      </c>
      <c r="V311" s="20" t="str">
        <f ca="1">IF(Protokoll!V311="","",VLOOKUP(Protokoll!V311,(INDIRECT(CONCATENATE($B311,"!N2:O22"))),2,1))</f>
        <v/>
      </c>
      <c r="W311" s="83" t="str">
        <f>IF(Protokoll!W311="","",Protokoll!W311)</f>
        <v/>
      </c>
      <c r="X311" s="85" t="str">
        <f t="shared" ca="1" si="113"/>
        <v/>
      </c>
      <c r="AB311" t="str">
        <f t="shared" ca="1" si="114"/>
        <v/>
      </c>
      <c r="AC311" t="str">
        <f t="shared" ca="1" si="115"/>
        <v/>
      </c>
      <c r="AD311" t="str">
        <f t="shared" ca="1" si="116"/>
        <v/>
      </c>
      <c r="AE311" t="str">
        <f t="shared" ca="1" si="117"/>
        <v/>
      </c>
      <c r="AF311" t="str">
        <f t="shared" ca="1" si="118"/>
        <v/>
      </c>
      <c r="AG311" t="str">
        <f t="shared" ca="1" si="119"/>
        <v/>
      </c>
      <c r="AH311" t="str">
        <f t="shared" ca="1" si="120"/>
        <v/>
      </c>
      <c r="AI311" t="str">
        <f t="shared" ca="1" si="121"/>
        <v/>
      </c>
      <c r="AJ311" t="str">
        <f t="shared" ca="1" si="122"/>
        <v/>
      </c>
      <c r="AL311" t="str">
        <f t="shared" ca="1" si="123"/>
        <v/>
      </c>
      <c r="AM311" t="str">
        <f t="shared" ca="1" si="124"/>
        <v/>
      </c>
      <c r="AN311" t="str">
        <f t="shared" ca="1" si="125"/>
        <v/>
      </c>
      <c r="AO311" t="str">
        <f t="shared" ca="1" si="126"/>
        <v/>
      </c>
      <c r="AP311" t="str">
        <f t="shared" ca="1" si="127"/>
        <v/>
      </c>
      <c r="AQ311" t="str">
        <f t="shared" ca="1" si="128"/>
        <v/>
      </c>
      <c r="AR311" t="str">
        <f t="shared" ca="1" si="129"/>
        <v/>
      </c>
      <c r="AS311" t="str">
        <f t="shared" ca="1" si="130"/>
        <v/>
      </c>
      <c r="AT311" t="str">
        <f t="shared" ca="1" si="131"/>
        <v/>
      </c>
    </row>
    <row r="312" spans="1:46" x14ac:dyDescent="0.3">
      <c r="A312" s="15">
        <v>310</v>
      </c>
      <c r="B312" s="16" t="str">
        <f t="shared" si="132"/>
        <v/>
      </c>
      <c r="C312" s="18" t="str">
        <f>IF(Protokoll!C312="","",Protokoll!C312)</f>
        <v/>
      </c>
      <c r="D312" s="18" t="str">
        <f>IF(Protokoll!D312="","",Protokoll!D312)</f>
        <v/>
      </c>
      <c r="E312" s="18" t="str">
        <f>IF(Protokoll!E312="","",Protokoll!E312)</f>
        <v/>
      </c>
      <c r="F312" s="18" t="str">
        <f>IF(Protokoll!F312="","",Protokoll!F312)</f>
        <v/>
      </c>
      <c r="G312" s="86" t="str">
        <f>IF(Protokoll!G312="","",Protokoll!G312)</f>
        <v/>
      </c>
      <c r="H312" s="18" t="str">
        <f>IF(Protokoll!H312="","",Protokoll!H312)</f>
        <v/>
      </c>
      <c r="I312" s="18" t="str">
        <f>IF(Protokoll!I312="","",Protokoll!I312)</f>
        <v/>
      </c>
      <c r="J312" s="79" t="str">
        <f>IF(Protokoll!J312="","",Protokoll!J312)</f>
        <v/>
      </c>
      <c r="K312" s="18" t="str">
        <f>IF(Protokoll!K312="","",Protokoll!K312)</f>
        <v/>
      </c>
      <c r="L312" s="18" t="str">
        <f>IF(Protokoll!L312="","",Protokoll!L312)</f>
        <v/>
      </c>
      <c r="M312" s="80" t="str">
        <f>IF(Protokoll!M312="","",Protokoll!M312)</f>
        <v/>
      </c>
      <c r="N312" s="18" t="str">
        <f ca="1">IF(Protokoll!N312="","",VLOOKUP(Protokoll!N312,(INDIRECT(CONCATENATE($B312,"!Q2:S22"))),3,1))</f>
        <v/>
      </c>
      <c r="O312" s="18" t="str">
        <f ca="1">IF(Protokoll!O312="","",VLOOKUP(Protokoll!O312,(INDIRECT(CONCATENATE($B312,"!G2:O22"))),9,1))</f>
        <v/>
      </c>
      <c r="P312" s="18" t="str">
        <f ca="1">IF(Protokoll!P312="","",VLOOKUP(Protokoll!P312,(INDIRECT(CONCATENATE($B312,"!H2:O22"))),8,1))</f>
        <v/>
      </c>
      <c r="Q312" s="18" t="str">
        <f ca="1">IF(Protokoll!Q312="","",VLOOKUP(Protokoll!Q312,(INDIRECT(CONCATENATE($B312,"!I2:O22"))),7,1))</f>
        <v/>
      </c>
      <c r="R312" s="18" t="str">
        <f ca="1">IF(Protokoll!R312="","",VLOOKUP(Protokoll!R312,(INDIRECT(CONCATENATE($B312,"!J2:O22"))),6,1))</f>
        <v/>
      </c>
      <c r="S312" s="18" t="str">
        <f ca="1">IF(Protokoll!S312="","",VLOOKUP(Protokoll!S312,(INDIRECT(CONCATENATE($B312,"!K2:O22"))),5,1))</f>
        <v/>
      </c>
      <c r="T312" s="18" t="str">
        <f ca="1">IF(Protokoll!T312="","",VLOOKUP(Protokoll!T312,(INDIRECT(CONCATENATE($B312,"!R2:S22"))),2,1))</f>
        <v/>
      </c>
      <c r="U312" s="18" t="str">
        <f ca="1">IF(Protokoll!U312="","",VLOOKUP(Protokoll!U312,(INDIRECT(CONCATENATE($B312,"!M2:O22"))),3,1))</f>
        <v/>
      </c>
      <c r="V312" s="18" t="str">
        <f ca="1">IF(Protokoll!V312="","",VLOOKUP(Protokoll!V312,(INDIRECT(CONCATENATE($B312,"!N2:O22"))),2,1))</f>
        <v/>
      </c>
      <c r="W312" s="79" t="str">
        <f>IF(Protokoll!W312="","",Protokoll!W312)</f>
        <v/>
      </c>
      <c r="X312" s="81" t="str">
        <f t="shared" ca="1" si="113"/>
        <v/>
      </c>
      <c r="AB312" t="str">
        <f t="shared" ca="1" si="114"/>
        <v/>
      </c>
      <c r="AC312" t="str">
        <f t="shared" ca="1" si="115"/>
        <v/>
      </c>
      <c r="AD312" t="str">
        <f t="shared" ca="1" si="116"/>
        <v/>
      </c>
      <c r="AE312" t="str">
        <f t="shared" ca="1" si="117"/>
        <v/>
      </c>
      <c r="AF312" t="str">
        <f t="shared" ca="1" si="118"/>
        <v/>
      </c>
      <c r="AG312" t="str">
        <f t="shared" ca="1" si="119"/>
        <v/>
      </c>
      <c r="AH312" t="str">
        <f t="shared" ca="1" si="120"/>
        <v/>
      </c>
      <c r="AI312" t="str">
        <f t="shared" ca="1" si="121"/>
        <v/>
      </c>
      <c r="AJ312" t="str">
        <f t="shared" ca="1" si="122"/>
        <v/>
      </c>
      <c r="AL312" t="str">
        <f t="shared" ca="1" si="123"/>
        <v/>
      </c>
      <c r="AM312" t="str">
        <f t="shared" ca="1" si="124"/>
        <v/>
      </c>
      <c r="AN312" t="str">
        <f t="shared" ca="1" si="125"/>
        <v/>
      </c>
      <c r="AO312" t="str">
        <f t="shared" ca="1" si="126"/>
        <v/>
      </c>
      <c r="AP312" t="str">
        <f t="shared" ca="1" si="127"/>
        <v/>
      </c>
      <c r="AQ312" t="str">
        <f t="shared" ca="1" si="128"/>
        <v/>
      </c>
      <c r="AR312" t="str">
        <f t="shared" ca="1" si="129"/>
        <v/>
      </c>
      <c r="AS312" t="str">
        <f t="shared" ca="1" si="130"/>
        <v/>
      </c>
      <c r="AT312" t="str">
        <f t="shared" ca="1" si="131"/>
        <v/>
      </c>
    </row>
    <row r="313" spans="1:46" x14ac:dyDescent="0.3">
      <c r="A313" s="2">
        <v>311</v>
      </c>
      <c r="B313" s="19" t="str">
        <f t="shared" si="132"/>
        <v/>
      </c>
      <c r="C313" s="20" t="str">
        <f>IF(Protokoll!C313="","",Protokoll!C313)</f>
        <v/>
      </c>
      <c r="D313" s="20" t="str">
        <f>IF(Protokoll!D313="","",Protokoll!D313)</f>
        <v/>
      </c>
      <c r="E313" s="20" t="str">
        <f>IF(Protokoll!E313="","",Protokoll!E313)</f>
        <v/>
      </c>
      <c r="F313" s="20" t="str">
        <f>IF(Protokoll!F313="","",Protokoll!F313)</f>
        <v/>
      </c>
      <c r="G313" s="82" t="str">
        <f>IF(Protokoll!G313="","",Protokoll!G313)</f>
        <v/>
      </c>
      <c r="H313" s="20" t="str">
        <f>IF(Protokoll!H313="","",Protokoll!H313)</f>
        <v/>
      </c>
      <c r="I313" s="20" t="str">
        <f>IF(Protokoll!I313="","",Protokoll!I313)</f>
        <v/>
      </c>
      <c r="J313" s="83" t="str">
        <f>IF(Protokoll!J313="","",Protokoll!J313)</f>
        <v/>
      </c>
      <c r="K313" s="20" t="str">
        <f>IF(Protokoll!K313="","",Protokoll!K313)</f>
        <v/>
      </c>
      <c r="L313" s="20" t="str">
        <f>IF(Protokoll!L313="","",Protokoll!L313)</f>
        <v/>
      </c>
      <c r="M313" s="84" t="str">
        <f>IF(Protokoll!M313="","",Protokoll!M313)</f>
        <v/>
      </c>
      <c r="N313" s="20" t="str">
        <f ca="1">IF(Protokoll!N313="","",VLOOKUP(Protokoll!N313,(INDIRECT(CONCATENATE($B313,"!Q2:S22"))),3,1))</f>
        <v/>
      </c>
      <c r="O313" s="20" t="str">
        <f ca="1">IF(Protokoll!O313="","",VLOOKUP(Protokoll!O313,(INDIRECT(CONCATENATE($B313,"!G2:O22"))),9,1))</f>
        <v/>
      </c>
      <c r="P313" s="20" t="str">
        <f ca="1">IF(Protokoll!P313="","",VLOOKUP(Protokoll!P313,(INDIRECT(CONCATENATE($B313,"!H2:O22"))),8,1))</f>
        <v/>
      </c>
      <c r="Q313" s="20" t="str">
        <f ca="1">IF(Protokoll!Q313="","",VLOOKUP(Protokoll!Q313,(INDIRECT(CONCATENATE($B313,"!I2:O22"))),7,1))</f>
        <v/>
      </c>
      <c r="R313" s="20" t="str">
        <f ca="1">IF(Protokoll!R313="","",VLOOKUP(Protokoll!R313,(INDIRECT(CONCATENATE($B313,"!J2:O22"))),6,1))</f>
        <v/>
      </c>
      <c r="S313" s="20" t="str">
        <f ca="1">IF(Protokoll!S313="","",VLOOKUP(Protokoll!S313,(INDIRECT(CONCATENATE($B313,"!K2:O22"))),5,1))</f>
        <v/>
      </c>
      <c r="T313" s="20" t="str">
        <f ca="1">IF(Protokoll!T313="","",VLOOKUP(Protokoll!T313,(INDIRECT(CONCATENATE($B313,"!R2:S22"))),2,1))</f>
        <v/>
      </c>
      <c r="U313" s="20" t="str">
        <f ca="1">IF(Protokoll!U313="","",VLOOKUP(Protokoll!U313,(INDIRECT(CONCATENATE($B313,"!M2:O22"))),3,1))</f>
        <v/>
      </c>
      <c r="V313" s="20" t="str">
        <f ca="1">IF(Protokoll!V313="","",VLOOKUP(Protokoll!V313,(INDIRECT(CONCATENATE($B313,"!N2:O22"))),2,1))</f>
        <v/>
      </c>
      <c r="W313" s="83" t="str">
        <f>IF(Protokoll!W313="","",Protokoll!W313)</f>
        <v/>
      </c>
      <c r="X313" s="85" t="str">
        <f t="shared" ca="1" si="113"/>
        <v/>
      </c>
      <c r="AB313" t="str">
        <f t="shared" ca="1" si="114"/>
        <v/>
      </c>
      <c r="AC313" t="str">
        <f t="shared" ca="1" si="115"/>
        <v/>
      </c>
      <c r="AD313" t="str">
        <f t="shared" ca="1" si="116"/>
        <v/>
      </c>
      <c r="AE313" t="str">
        <f t="shared" ca="1" si="117"/>
        <v/>
      </c>
      <c r="AF313" t="str">
        <f t="shared" ca="1" si="118"/>
        <v/>
      </c>
      <c r="AG313" t="str">
        <f t="shared" ca="1" si="119"/>
        <v/>
      </c>
      <c r="AH313" t="str">
        <f t="shared" ca="1" si="120"/>
        <v/>
      </c>
      <c r="AI313" t="str">
        <f t="shared" ca="1" si="121"/>
        <v/>
      </c>
      <c r="AJ313" t="str">
        <f t="shared" ca="1" si="122"/>
        <v/>
      </c>
      <c r="AL313" t="str">
        <f t="shared" ca="1" si="123"/>
        <v/>
      </c>
      <c r="AM313" t="str">
        <f t="shared" ca="1" si="124"/>
        <v/>
      </c>
      <c r="AN313" t="str">
        <f t="shared" ca="1" si="125"/>
        <v/>
      </c>
      <c r="AO313" t="str">
        <f t="shared" ca="1" si="126"/>
        <v/>
      </c>
      <c r="AP313" t="str">
        <f t="shared" ca="1" si="127"/>
        <v/>
      </c>
      <c r="AQ313" t="str">
        <f t="shared" ca="1" si="128"/>
        <v/>
      </c>
      <c r="AR313" t="str">
        <f t="shared" ca="1" si="129"/>
        <v/>
      </c>
      <c r="AS313" t="str">
        <f t="shared" ca="1" si="130"/>
        <v/>
      </c>
      <c r="AT313" t="str">
        <f t="shared" ca="1" si="131"/>
        <v/>
      </c>
    </row>
    <row r="314" spans="1:46" x14ac:dyDescent="0.3">
      <c r="A314" s="15">
        <v>312</v>
      </c>
      <c r="B314" s="16" t="str">
        <f t="shared" si="132"/>
        <v/>
      </c>
      <c r="C314" s="18" t="str">
        <f>IF(Protokoll!C314="","",Protokoll!C314)</f>
        <v/>
      </c>
      <c r="D314" s="18" t="str">
        <f>IF(Protokoll!D314="","",Protokoll!D314)</f>
        <v/>
      </c>
      <c r="E314" s="18" t="str">
        <f>IF(Protokoll!E314="","",Protokoll!E314)</f>
        <v/>
      </c>
      <c r="F314" s="18" t="str">
        <f>IF(Protokoll!F314="","",Protokoll!F314)</f>
        <v/>
      </c>
      <c r="G314" s="86" t="str">
        <f>IF(Protokoll!G314="","",Protokoll!G314)</f>
        <v/>
      </c>
      <c r="H314" s="18" t="str">
        <f>IF(Protokoll!H314="","",Protokoll!H314)</f>
        <v/>
      </c>
      <c r="I314" s="18" t="str">
        <f>IF(Protokoll!I314="","",Protokoll!I314)</f>
        <v/>
      </c>
      <c r="J314" s="79" t="str">
        <f>IF(Protokoll!J314="","",Protokoll!J314)</f>
        <v/>
      </c>
      <c r="K314" s="18" t="str">
        <f>IF(Protokoll!K314="","",Protokoll!K314)</f>
        <v/>
      </c>
      <c r="L314" s="18" t="str">
        <f>IF(Protokoll!L314="","",Protokoll!L314)</f>
        <v/>
      </c>
      <c r="M314" s="80" t="str">
        <f>IF(Protokoll!M314="","",Protokoll!M314)</f>
        <v/>
      </c>
      <c r="N314" s="18" t="str">
        <f ca="1">IF(Protokoll!N314="","",VLOOKUP(Protokoll!N314,(INDIRECT(CONCATENATE($B314,"!Q2:S22"))),3,1))</f>
        <v/>
      </c>
      <c r="O314" s="18" t="str">
        <f ca="1">IF(Protokoll!O314="","",VLOOKUP(Protokoll!O314,(INDIRECT(CONCATENATE($B314,"!G2:O22"))),9,1))</f>
        <v/>
      </c>
      <c r="P314" s="18" t="str">
        <f ca="1">IF(Protokoll!P314="","",VLOOKUP(Protokoll!P314,(INDIRECT(CONCATENATE($B314,"!H2:O22"))),8,1))</f>
        <v/>
      </c>
      <c r="Q314" s="18" t="str">
        <f ca="1">IF(Protokoll!Q314="","",VLOOKUP(Protokoll!Q314,(INDIRECT(CONCATENATE($B314,"!I2:O22"))),7,1))</f>
        <v/>
      </c>
      <c r="R314" s="18" t="str">
        <f ca="1">IF(Protokoll!R314="","",VLOOKUP(Protokoll!R314,(INDIRECT(CONCATENATE($B314,"!J2:O22"))),6,1))</f>
        <v/>
      </c>
      <c r="S314" s="18" t="str">
        <f ca="1">IF(Protokoll!S314="","",VLOOKUP(Protokoll!S314,(INDIRECT(CONCATENATE($B314,"!K2:O22"))),5,1))</f>
        <v/>
      </c>
      <c r="T314" s="18" t="str">
        <f ca="1">IF(Protokoll!T314="","",VLOOKUP(Protokoll!T314,(INDIRECT(CONCATENATE($B314,"!R2:S22"))),2,1))</f>
        <v/>
      </c>
      <c r="U314" s="18" t="str">
        <f ca="1">IF(Protokoll!U314="","",VLOOKUP(Protokoll!U314,(INDIRECT(CONCATENATE($B314,"!M2:O22"))),3,1))</f>
        <v/>
      </c>
      <c r="V314" s="18" t="str">
        <f ca="1">IF(Protokoll!V314="","",VLOOKUP(Protokoll!V314,(INDIRECT(CONCATENATE($B314,"!N2:O22"))),2,1))</f>
        <v/>
      </c>
      <c r="W314" s="79" t="str">
        <f>IF(Protokoll!W314="","",Protokoll!W314)</f>
        <v/>
      </c>
      <c r="X314" s="81" t="str">
        <f t="shared" ca="1" si="113"/>
        <v/>
      </c>
      <c r="AB314" t="str">
        <f t="shared" ca="1" si="114"/>
        <v/>
      </c>
      <c r="AC314" t="str">
        <f t="shared" ca="1" si="115"/>
        <v/>
      </c>
      <c r="AD314" t="str">
        <f t="shared" ca="1" si="116"/>
        <v/>
      </c>
      <c r="AE314" t="str">
        <f t="shared" ca="1" si="117"/>
        <v/>
      </c>
      <c r="AF314" t="str">
        <f t="shared" ca="1" si="118"/>
        <v/>
      </c>
      <c r="AG314" t="str">
        <f t="shared" ca="1" si="119"/>
        <v/>
      </c>
      <c r="AH314" t="str">
        <f t="shared" ca="1" si="120"/>
        <v/>
      </c>
      <c r="AI314" t="str">
        <f t="shared" ca="1" si="121"/>
        <v/>
      </c>
      <c r="AJ314" t="str">
        <f t="shared" ca="1" si="122"/>
        <v/>
      </c>
      <c r="AL314" t="str">
        <f t="shared" ca="1" si="123"/>
        <v/>
      </c>
      <c r="AM314" t="str">
        <f t="shared" ca="1" si="124"/>
        <v/>
      </c>
      <c r="AN314" t="str">
        <f t="shared" ca="1" si="125"/>
        <v/>
      </c>
      <c r="AO314" t="str">
        <f t="shared" ca="1" si="126"/>
        <v/>
      </c>
      <c r="AP314" t="str">
        <f t="shared" ca="1" si="127"/>
        <v/>
      </c>
      <c r="AQ314" t="str">
        <f t="shared" ca="1" si="128"/>
        <v/>
      </c>
      <c r="AR314" t="str">
        <f t="shared" ca="1" si="129"/>
        <v/>
      </c>
      <c r="AS314" t="str">
        <f t="shared" ca="1" si="130"/>
        <v/>
      </c>
      <c r="AT314" t="str">
        <f t="shared" ca="1" si="131"/>
        <v/>
      </c>
    </row>
    <row r="315" spans="1:46" x14ac:dyDescent="0.3">
      <c r="A315" s="2">
        <v>313</v>
      </c>
      <c r="B315" s="19" t="str">
        <f t="shared" si="132"/>
        <v/>
      </c>
      <c r="C315" s="20" t="str">
        <f>IF(Protokoll!C315="","",Protokoll!C315)</f>
        <v/>
      </c>
      <c r="D315" s="20" t="str">
        <f>IF(Protokoll!D315="","",Protokoll!D315)</f>
        <v/>
      </c>
      <c r="E315" s="20" t="str">
        <f>IF(Protokoll!E315="","",Protokoll!E315)</f>
        <v/>
      </c>
      <c r="F315" s="20" t="str">
        <f>IF(Protokoll!F315="","",Protokoll!F315)</f>
        <v/>
      </c>
      <c r="G315" s="82" t="str">
        <f>IF(Protokoll!G315="","",Protokoll!G315)</f>
        <v/>
      </c>
      <c r="H315" s="20" t="str">
        <f>IF(Protokoll!H315="","",Protokoll!H315)</f>
        <v/>
      </c>
      <c r="I315" s="20" t="str">
        <f>IF(Protokoll!I315="","",Protokoll!I315)</f>
        <v/>
      </c>
      <c r="J315" s="83" t="str">
        <f>IF(Protokoll!J315="","",Protokoll!J315)</f>
        <v/>
      </c>
      <c r="K315" s="20" t="str">
        <f>IF(Protokoll!K315="","",Protokoll!K315)</f>
        <v/>
      </c>
      <c r="L315" s="20" t="str">
        <f>IF(Protokoll!L315="","",Protokoll!L315)</f>
        <v/>
      </c>
      <c r="M315" s="84" t="str">
        <f>IF(Protokoll!M315="","",Protokoll!M315)</f>
        <v/>
      </c>
      <c r="N315" s="20" t="str">
        <f ca="1">IF(Protokoll!N315="","",VLOOKUP(Protokoll!N315,(INDIRECT(CONCATENATE($B315,"!Q2:S22"))),3,1))</f>
        <v/>
      </c>
      <c r="O315" s="20" t="str">
        <f ca="1">IF(Protokoll!O315="","",VLOOKUP(Protokoll!O315,(INDIRECT(CONCATENATE($B315,"!G2:O22"))),9,1))</f>
        <v/>
      </c>
      <c r="P315" s="20" t="str">
        <f ca="1">IF(Protokoll!P315="","",VLOOKUP(Protokoll!P315,(INDIRECT(CONCATENATE($B315,"!H2:O22"))),8,1))</f>
        <v/>
      </c>
      <c r="Q315" s="20" t="str">
        <f ca="1">IF(Protokoll!Q315="","",VLOOKUP(Protokoll!Q315,(INDIRECT(CONCATENATE($B315,"!I2:O22"))),7,1))</f>
        <v/>
      </c>
      <c r="R315" s="20" t="str">
        <f ca="1">IF(Protokoll!R315="","",VLOOKUP(Protokoll!R315,(INDIRECT(CONCATENATE($B315,"!J2:O22"))),6,1))</f>
        <v/>
      </c>
      <c r="S315" s="20" t="str">
        <f ca="1">IF(Protokoll!S315="","",VLOOKUP(Protokoll!S315,(INDIRECT(CONCATENATE($B315,"!K2:O22"))),5,1))</f>
        <v/>
      </c>
      <c r="T315" s="20" t="str">
        <f ca="1">IF(Protokoll!T315="","",VLOOKUP(Protokoll!T315,(INDIRECT(CONCATENATE($B315,"!R2:S22"))),2,1))</f>
        <v/>
      </c>
      <c r="U315" s="20" t="str">
        <f ca="1">IF(Protokoll!U315="","",VLOOKUP(Protokoll!U315,(INDIRECT(CONCATENATE($B315,"!M2:O22"))),3,1))</f>
        <v/>
      </c>
      <c r="V315" s="20" t="str">
        <f ca="1">IF(Protokoll!V315="","",VLOOKUP(Protokoll!V315,(INDIRECT(CONCATENATE($B315,"!N2:O22"))),2,1))</f>
        <v/>
      </c>
      <c r="W315" s="83" t="str">
        <f>IF(Protokoll!W315="","",Protokoll!W315)</f>
        <v/>
      </c>
      <c r="X315" s="85" t="str">
        <f t="shared" ca="1" si="113"/>
        <v/>
      </c>
      <c r="AB315" t="str">
        <f t="shared" ca="1" si="114"/>
        <v/>
      </c>
      <c r="AC315" t="str">
        <f t="shared" ca="1" si="115"/>
        <v/>
      </c>
      <c r="AD315" t="str">
        <f t="shared" ca="1" si="116"/>
        <v/>
      </c>
      <c r="AE315" t="str">
        <f t="shared" ca="1" si="117"/>
        <v/>
      </c>
      <c r="AF315" t="str">
        <f t="shared" ca="1" si="118"/>
        <v/>
      </c>
      <c r="AG315" t="str">
        <f t="shared" ca="1" si="119"/>
        <v/>
      </c>
      <c r="AH315" t="str">
        <f t="shared" ca="1" si="120"/>
        <v/>
      </c>
      <c r="AI315" t="str">
        <f t="shared" ca="1" si="121"/>
        <v/>
      </c>
      <c r="AJ315" t="str">
        <f t="shared" ca="1" si="122"/>
        <v/>
      </c>
      <c r="AL315" t="str">
        <f t="shared" ca="1" si="123"/>
        <v/>
      </c>
      <c r="AM315" t="str">
        <f t="shared" ca="1" si="124"/>
        <v/>
      </c>
      <c r="AN315" t="str">
        <f t="shared" ca="1" si="125"/>
        <v/>
      </c>
      <c r="AO315" t="str">
        <f t="shared" ca="1" si="126"/>
        <v/>
      </c>
      <c r="AP315" t="str">
        <f t="shared" ca="1" si="127"/>
        <v/>
      </c>
      <c r="AQ315" t="str">
        <f t="shared" ca="1" si="128"/>
        <v/>
      </c>
      <c r="AR315" t="str">
        <f t="shared" ca="1" si="129"/>
        <v/>
      </c>
      <c r="AS315" t="str">
        <f t="shared" ca="1" si="130"/>
        <v/>
      </c>
      <c r="AT315" t="str">
        <f t="shared" ca="1" si="131"/>
        <v/>
      </c>
    </row>
    <row r="316" spans="1:46" x14ac:dyDescent="0.3">
      <c r="A316" s="15">
        <v>314</v>
      </c>
      <c r="B316" s="16" t="str">
        <f t="shared" si="132"/>
        <v/>
      </c>
      <c r="C316" s="18" t="str">
        <f>IF(Protokoll!C316="","",Protokoll!C316)</f>
        <v/>
      </c>
      <c r="D316" s="18" t="str">
        <f>IF(Protokoll!D316="","",Protokoll!D316)</f>
        <v/>
      </c>
      <c r="E316" s="18" t="str">
        <f>IF(Protokoll!E316="","",Protokoll!E316)</f>
        <v/>
      </c>
      <c r="F316" s="18" t="str">
        <f>IF(Protokoll!F316="","",Protokoll!F316)</f>
        <v/>
      </c>
      <c r="G316" s="86" t="str">
        <f>IF(Protokoll!G316="","",Protokoll!G316)</f>
        <v/>
      </c>
      <c r="H316" s="18" t="str">
        <f>IF(Protokoll!H316="","",Protokoll!H316)</f>
        <v/>
      </c>
      <c r="I316" s="18" t="str">
        <f>IF(Protokoll!I316="","",Protokoll!I316)</f>
        <v/>
      </c>
      <c r="J316" s="79" t="str">
        <f>IF(Protokoll!J316="","",Protokoll!J316)</f>
        <v/>
      </c>
      <c r="K316" s="18" t="str">
        <f>IF(Protokoll!K316="","",Protokoll!K316)</f>
        <v/>
      </c>
      <c r="L316" s="18" t="str">
        <f>IF(Protokoll!L316="","",Protokoll!L316)</f>
        <v/>
      </c>
      <c r="M316" s="80" t="str">
        <f>IF(Protokoll!M316="","",Protokoll!M316)</f>
        <v/>
      </c>
      <c r="N316" s="18" t="str">
        <f ca="1">IF(Protokoll!N316="","",VLOOKUP(Protokoll!N316,(INDIRECT(CONCATENATE($B316,"!Q2:S22"))),3,1))</f>
        <v/>
      </c>
      <c r="O316" s="18" t="str">
        <f ca="1">IF(Protokoll!O316="","",VLOOKUP(Protokoll!O316,(INDIRECT(CONCATENATE($B316,"!G2:O22"))),9,1))</f>
        <v/>
      </c>
      <c r="P316" s="18" t="str">
        <f ca="1">IF(Protokoll!P316="","",VLOOKUP(Protokoll!P316,(INDIRECT(CONCATENATE($B316,"!H2:O22"))),8,1))</f>
        <v/>
      </c>
      <c r="Q316" s="18" t="str">
        <f ca="1">IF(Protokoll!Q316="","",VLOOKUP(Protokoll!Q316,(INDIRECT(CONCATENATE($B316,"!I2:O22"))),7,1))</f>
        <v/>
      </c>
      <c r="R316" s="18" t="str">
        <f ca="1">IF(Protokoll!R316="","",VLOOKUP(Protokoll!R316,(INDIRECT(CONCATENATE($B316,"!J2:O22"))),6,1))</f>
        <v/>
      </c>
      <c r="S316" s="18" t="str">
        <f ca="1">IF(Protokoll!S316="","",VLOOKUP(Protokoll!S316,(INDIRECT(CONCATENATE($B316,"!K2:O22"))),5,1))</f>
        <v/>
      </c>
      <c r="T316" s="18" t="str">
        <f ca="1">IF(Protokoll!T316="","",VLOOKUP(Protokoll!T316,(INDIRECT(CONCATENATE($B316,"!R2:S22"))),2,1))</f>
        <v/>
      </c>
      <c r="U316" s="18" t="str">
        <f ca="1">IF(Protokoll!U316="","",VLOOKUP(Protokoll!U316,(INDIRECT(CONCATENATE($B316,"!M2:O22"))),3,1))</f>
        <v/>
      </c>
      <c r="V316" s="18" t="str">
        <f ca="1">IF(Protokoll!V316="","",VLOOKUP(Protokoll!V316,(INDIRECT(CONCATENATE($B316,"!N2:O22"))),2,1))</f>
        <v/>
      </c>
      <c r="W316" s="79" t="str">
        <f>IF(Protokoll!W316="","",Protokoll!W316)</f>
        <v/>
      </c>
      <c r="X316" s="81" t="str">
        <f t="shared" ca="1" si="113"/>
        <v/>
      </c>
      <c r="AB316" t="str">
        <f t="shared" ca="1" si="114"/>
        <v/>
      </c>
      <c r="AC316" t="str">
        <f t="shared" ca="1" si="115"/>
        <v/>
      </c>
      <c r="AD316" t="str">
        <f t="shared" ca="1" si="116"/>
        <v/>
      </c>
      <c r="AE316" t="str">
        <f t="shared" ca="1" si="117"/>
        <v/>
      </c>
      <c r="AF316" t="str">
        <f t="shared" ca="1" si="118"/>
        <v/>
      </c>
      <c r="AG316" t="str">
        <f t="shared" ca="1" si="119"/>
        <v/>
      </c>
      <c r="AH316" t="str">
        <f t="shared" ca="1" si="120"/>
        <v/>
      </c>
      <c r="AI316" t="str">
        <f t="shared" ca="1" si="121"/>
        <v/>
      </c>
      <c r="AJ316" t="str">
        <f t="shared" ca="1" si="122"/>
        <v/>
      </c>
      <c r="AL316" t="str">
        <f t="shared" ca="1" si="123"/>
        <v/>
      </c>
      <c r="AM316" t="str">
        <f t="shared" ca="1" si="124"/>
        <v/>
      </c>
      <c r="AN316" t="str">
        <f t="shared" ca="1" si="125"/>
        <v/>
      </c>
      <c r="AO316" t="str">
        <f t="shared" ca="1" si="126"/>
        <v/>
      </c>
      <c r="AP316" t="str">
        <f t="shared" ca="1" si="127"/>
        <v/>
      </c>
      <c r="AQ316" t="str">
        <f t="shared" ca="1" si="128"/>
        <v/>
      </c>
      <c r="AR316" t="str">
        <f t="shared" ca="1" si="129"/>
        <v/>
      </c>
      <c r="AS316" t="str">
        <f t="shared" ca="1" si="130"/>
        <v/>
      </c>
      <c r="AT316" t="str">
        <f t="shared" ca="1" si="131"/>
        <v/>
      </c>
    </row>
    <row r="317" spans="1:46" x14ac:dyDescent="0.3">
      <c r="A317" s="2">
        <v>315</v>
      </c>
      <c r="B317" s="19" t="str">
        <f t="shared" si="132"/>
        <v/>
      </c>
      <c r="C317" s="20" t="str">
        <f>IF(Protokoll!C317="","",Protokoll!C317)</f>
        <v/>
      </c>
      <c r="D317" s="20" t="str">
        <f>IF(Protokoll!D317="","",Protokoll!D317)</f>
        <v/>
      </c>
      <c r="E317" s="20" t="str">
        <f>IF(Protokoll!E317="","",Protokoll!E317)</f>
        <v/>
      </c>
      <c r="F317" s="20" t="str">
        <f>IF(Protokoll!F317="","",Protokoll!F317)</f>
        <v/>
      </c>
      <c r="G317" s="82" t="str">
        <f>IF(Protokoll!G317="","",Protokoll!G317)</f>
        <v/>
      </c>
      <c r="H317" s="20" t="str">
        <f>IF(Protokoll!H317="","",Protokoll!H317)</f>
        <v/>
      </c>
      <c r="I317" s="20" t="str">
        <f>IF(Protokoll!I317="","",Protokoll!I317)</f>
        <v/>
      </c>
      <c r="J317" s="83" t="str">
        <f>IF(Protokoll!J317="","",Protokoll!J317)</f>
        <v/>
      </c>
      <c r="K317" s="20" t="str">
        <f>IF(Protokoll!K317="","",Protokoll!K317)</f>
        <v/>
      </c>
      <c r="L317" s="20" t="str">
        <f>IF(Protokoll!L317="","",Protokoll!L317)</f>
        <v/>
      </c>
      <c r="M317" s="84" t="str">
        <f>IF(Protokoll!M317="","",Protokoll!M317)</f>
        <v/>
      </c>
      <c r="N317" s="20" t="str">
        <f ca="1">IF(Protokoll!N317="","",VLOOKUP(Protokoll!N317,(INDIRECT(CONCATENATE($B317,"!Q2:S22"))),3,1))</f>
        <v/>
      </c>
      <c r="O317" s="20" t="str">
        <f ca="1">IF(Protokoll!O317="","",VLOOKUP(Protokoll!O317,(INDIRECT(CONCATENATE($B317,"!G2:O22"))),9,1))</f>
        <v/>
      </c>
      <c r="P317" s="20" t="str">
        <f ca="1">IF(Protokoll!P317="","",VLOOKUP(Protokoll!P317,(INDIRECT(CONCATENATE($B317,"!H2:O22"))),8,1))</f>
        <v/>
      </c>
      <c r="Q317" s="20" t="str">
        <f ca="1">IF(Protokoll!Q317="","",VLOOKUP(Protokoll!Q317,(INDIRECT(CONCATENATE($B317,"!I2:O22"))),7,1))</f>
        <v/>
      </c>
      <c r="R317" s="20" t="str">
        <f ca="1">IF(Protokoll!R317="","",VLOOKUP(Protokoll!R317,(INDIRECT(CONCATENATE($B317,"!J2:O22"))),6,1))</f>
        <v/>
      </c>
      <c r="S317" s="20" t="str">
        <f ca="1">IF(Protokoll!S317="","",VLOOKUP(Protokoll!S317,(INDIRECT(CONCATENATE($B317,"!K2:O22"))),5,1))</f>
        <v/>
      </c>
      <c r="T317" s="20" t="str">
        <f ca="1">IF(Protokoll!T317="","",VLOOKUP(Protokoll!T317,(INDIRECT(CONCATENATE($B317,"!R2:S22"))),2,1))</f>
        <v/>
      </c>
      <c r="U317" s="20" t="str">
        <f ca="1">IF(Protokoll!U317="","",VLOOKUP(Protokoll!U317,(INDIRECT(CONCATENATE($B317,"!M2:O22"))),3,1))</f>
        <v/>
      </c>
      <c r="V317" s="20" t="str">
        <f ca="1">IF(Protokoll!V317="","",VLOOKUP(Protokoll!V317,(INDIRECT(CONCATENATE($B317,"!N2:O22"))),2,1))</f>
        <v/>
      </c>
      <c r="W317" s="83" t="str">
        <f>IF(Protokoll!W317="","",Protokoll!W317)</f>
        <v/>
      </c>
      <c r="X317" s="85" t="str">
        <f t="shared" ca="1" si="113"/>
        <v/>
      </c>
      <c r="AB317" t="str">
        <f t="shared" ca="1" si="114"/>
        <v/>
      </c>
      <c r="AC317" t="str">
        <f t="shared" ca="1" si="115"/>
        <v/>
      </c>
      <c r="AD317" t="str">
        <f t="shared" ca="1" si="116"/>
        <v/>
      </c>
      <c r="AE317" t="str">
        <f t="shared" ca="1" si="117"/>
        <v/>
      </c>
      <c r="AF317" t="str">
        <f t="shared" ca="1" si="118"/>
        <v/>
      </c>
      <c r="AG317" t="str">
        <f t="shared" ca="1" si="119"/>
        <v/>
      </c>
      <c r="AH317" t="str">
        <f t="shared" ca="1" si="120"/>
        <v/>
      </c>
      <c r="AI317" t="str">
        <f t="shared" ca="1" si="121"/>
        <v/>
      </c>
      <c r="AJ317" t="str">
        <f t="shared" ca="1" si="122"/>
        <v/>
      </c>
      <c r="AL317" t="str">
        <f t="shared" ca="1" si="123"/>
        <v/>
      </c>
      <c r="AM317" t="str">
        <f t="shared" ca="1" si="124"/>
        <v/>
      </c>
      <c r="AN317" t="str">
        <f t="shared" ca="1" si="125"/>
        <v/>
      </c>
      <c r="AO317" t="str">
        <f t="shared" ca="1" si="126"/>
        <v/>
      </c>
      <c r="AP317" t="str">
        <f t="shared" ca="1" si="127"/>
        <v/>
      </c>
      <c r="AQ317" t="str">
        <f t="shared" ca="1" si="128"/>
        <v/>
      </c>
      <c r="AR317" t="str">
        <f t="shared" ca="1" si="129"/>
        <v/>
      </c>
      <c r="AS317" t="str">
        <f t="shared" ca="1" si="130"/>
        <v/>
      </c>
      <c r="AT317" t="str">
        <f t="shared" ca="1" si="131"/>
        <v/>
      </c>
    </row>
    <row r="318" spans="1:46" x14ac:dyDescent="0.3">
      <c r="A318" s="15">
        <v>316</v>
      </c>
      <c r="B318" s="16" t="str">
        <f t="shared" si="132"/>
        <v/>
      </c>
      <c r="C318" s="18" t="str">
        <f>IF(Protokoll!C318="","",Protokoll!C318)</f>
        <v/>
      </c>
      <c r="D318" s="18" t="str">
        <f>IF(Protokoll!D318="","",Protokoll!D318)</f>
        <v/>
      </c>
      <c r="E318" s="18" t="str">
        <f>IF(Protokoll!E318="","",Protokoll!E318)</f>
        <v/>
      </c>
      <c r="F318" s="18" t="str">
        <f>IF(Protokoll!F318="","",Protokoll!F318)</f>
        <v/>
      </c>
      <c r="G318" s="86" t="str">
        <f>IF(Protokoll!G318="","",Protokoll!G318)</f>
        <v/>
      </c>
      <c r="H318" s="18" t="str">
        <f>IF(Protokoll!H318="","",Protokoll!H318)</f>
        <v/>
      </c>
      <c r="I318" s="18" t="str">
        <f>IF(Protokoll!I318="","",Protokoll!I318)</f>
        <v/>
      </c>
      <c r="J318" s="79" t="str">
        <f>IF(Protokoll!J318="","",Protokoll!J318)</f>
        <v/>
      </c>
      <c r="K318" s="18" t="str">
        <f>IF(Protokoll!K318="","",Protokoll!K318)</f>
        <v/>
      </c>
      <c r="L318" s="18" t="str">
        <f>IF(Protokoll!L318="","",Protokoll!L318)</f>
        <v/>
      </c>
      <c r="M318" s="80" t="str">
        <f>IF(Protokoll!M318="","",Protokoll!M318)</f>
        <v/>
      </c>
      <c r="N318" s="18" t="str">
        <f ca="1">IF(Protokoll!N318="","",VLOOKUP(Protokoll!N318,(INDIRECT(CONCATENATE($B318,"!Q2:S22"))),3,1))</f>
        <v/>
      </c>
      <c r="O318" s="18" t="str">
        <f ca="1">IF(Protokoll!O318="","",VLOOKUP(Protokoll!O318,(INDIRECT(CONCATENATE($B318,"!G2:O22"))),9,1))</f>
        <v/>
      </c>
      <c r="P318" s="18" t="str">
        <f ca="1">IF(Protokoll!P318="","",VLOOKUP(Protokoll!P318,(INDIRECT(CONCATENATE($B318,"!H2:O22"))),8,1))</f>
        <v/>
      </c>
      <c r="Q318" s="18" t="str">
        <f ca="1">IF(Protokoll!Q318="","",VLOOKUP(Protokoll!Q318,(INDIRECT(CONCATENATE($B318,"!I2:O22"))),7,1))</f>
        <v/>
      </c>
      <c r="R318" s="18" t="str">
        <f ca="1">IF(Protokoll!R318="","",VLOOKUP(Protokoll!R318,(INDIRECT(CONCATENATE($B318,"!J2:O22"))),6,1))</f>
        <v/>
      </c>
      <c r="S318" s="18" t="str">
        <f ca="1">IF(Protokoll!S318="","",VLOOKUP(Protokoll!S318,(INDIRECT(CONCATENATE($B318,"!K2:O22"))),5,1))</f>
        <v/>
      </c>
      <c r="T318" s="18" t="str">
        <f ca="1">IF(Protokoll!T318="","",VLOOKUP(Protokoll!T318,(INDIRECT(CONCATENATE($B318,"!R2:S22"))),2,1))</f>
        <v/>
      </c>
      <c r="U318" s="18" t="str">
        <f ca="1">IF(Protokoll!U318="","",VLOOKUP(Protokoll!U318,(INDIRECT(CONCATENATE($B318,"!M2:O22"))),3,1))</f>
        <v/>
      </c>
      <c r="V318" s="18" t="str">
        <f ca="1">IF(Protokoll!V318="","",VLOOKUP(Protokoll!V318,(INDIRECT(CONCATENATE($B318,"!N2:O22"))),2,1))</f>
        <v/>
      </c>
      <c r="W318" s="79" t="str">
        <f>IF(Protokoll!W318="","",Protokoll!W318)</f>
        <v/>
      </c>
      <c r="X318" s="81" t="str">
        <f t="shared" ca="1" si="113"/>
        <v/>
      </c>
      <c r="AB318" t="str">
        <f t="shared" ca="1" si="114"/>
        <v/>
      </c>
      <c r="AC318" t="str">
        <f t="shared" ca="1" si="115"/>
        <v/>
      </c>
      <c r="AD318" t="str">
        <f t="shared" ca="1" si="116"/>
        <v/>
      </c>
      <c r="AE318" t="str">
        <f t="shared" ca="1" si="117"/>
        <v/>
      </c>
      <c r="AF318" t="str">
        <f t="shared" ca="1" si="118"/>
        <v/>
      </c>
      <c r="AG318" t="str">
        <f t="shared" ca="1" si="119"/>
        <v/>
      </c>
      <c r="AH318" t="str">
        <f t="shared" ca="1" si="120"/>
        <v/>
      </c>
      <c r="AI318" t="str">
        <f t="shared" ca="1" si="121"/>
        <v/>
      </c>
      <c r="AJ318" t="str">
        <f t="shared" ca="1" si="122"/>
        <v/>
      </c>
      <c r="AL318" t="str">
        <f t="shared" ca="1" si="123"/>
        <v/>
      </c>
      <c r="AM318" t="str">
        <f t="shared" ca="1" si="124"/>
        <v/>
      </c>
      <c r="AN318" t="str">
        <f t="shared" ca="1" si="125"/>
        <v/>
      </c>
      <c r="AO318" t="str">
        <f t="shared" ca="1" si="126"/>
        <v/>
      </c>
      <c r="AP318" t="str">
        <f t="shared" ca="1" si="127"/>
        <v/>
      </c>
      <c r="AQ318" t="str">
        <f t="shared" ca="1" si="128"/>
        <v/>
      </c>
      <c r="AR318" t="str">
        <f t="shared" ca="1" si="129"/>
        <v/>
      </c>
      <c r="AS318" t="str">
        <f t="shared" ca="1" si="130"/>
        <v/>
      </c>
      <c r="AT318" t="str">
        <f t="shared" ca="1" si="131"/>
        <v/>
      </c>
    </row>
    <row r="319" spans="1:46" x14ac:dyDescent="0.3">
      <c r="A319" s="2">
        <v>317</v>
      </c>
      <c r="B319" s="19" t="str">
        <f t="shared" si="132"/>
        <v/>
      </c>
      <c r="C319" s="20" t="str">
        <f>IF(Protokoll!C319="","",Protokoll!C319)</f>
        <v/>
      </c>
      <c r="D319" s="20" t="str">
        <f>IF(Protokoll!D319="","",Protokoll!D319)</f>
        <v/>
      </c>
      <c r="E319" s="20" t="str">
        <f>IF(Protokoll!E319="","",Protokoll!E319)</f>
        <v/>
      </c>
      <c r="F319" s="20" t="str">
        <f>IF(Protokoll!F319="","",Protokoll!F319)</f>
        <v/>
      </c>
      <c r="G319" s="82" t="str">
        <f>IF(Protokoll!G319="","",Protokoll!G319)</f>
        <v/>
      </c>
      <c r="H319" s="20" t="str">
        <f>IF(Protokoll!H319="","",Protokoll!H319)</f>
        <v/>
      </c>
      <c r="I319" s="20" t="str">
        <f>IF(Protokoll!I319="","",Protokoll!I319)</f>
        <v/>
      </c>
      <c r="J319" s="83" t="str">
        <f>IF(Protokoll!J319="","",Protokoll!J319)</f>
        <v/>
      </c>
      <c r="K319" s="20" t="str">
        <f>IF(Protokoll!K319="","",Protokoll!K319)</f>
        <v/>
      </c>
      <c r="L319" s="20" t="str">
        <f>IF(Protokoll!L319="","",Protokoll!L319)</f>
        <v/>
      </c>
      <c r="M319" s="84" t="str">
        <f>IF(Protokoll!M319="","",Protokoll!M319)</f>
        <v/>
      </c>
      <c r="N319" s="20" t="str">
        <f ca="1">IF(Protokoll!N319="","",VLOOKUP(Protokoll!N319,(INDIRECT(CONCATENATE($B319,"!Q2:S22"))),3,1))</f>
        <v/>
      </c>
      <c r="O319" s="20" t="str">
        <f ca="1">IF(Protokoll!O319="","",VLOOKUP(Protokoll!O319,(INDIRECT(CONCATENATE($B319,"!G2:O22"))),9,1))</f>
        <v/>
      </c>
      <c r="P319" s="20" t="str">
        <f ca="1">IF(Protokoll!P319="","",VLOOKUP(Protokoll!P319,(INDIRECT(CONCATENATE($B319,"!H2:O22"))),8,1))</f>
        <v/>
      </c>
      <c r="Q319" s="20" t="str">
        <f ca="1">IF(Protokoll!Q319="","",VLOOKUP(Protokoll!Q319,(INDIRECT(CONCATENATE($B319,"!I2:O22"))),7,1))</f>
        <v/>
      </c>
      <c r="R319" s="20" t="str">
        <f ca="1">IF(Protokoll!R319="","",VLOOKUP(Protokoll!R319,(INDIRECT(CONCATENATE($B319,"!J2:O22"))),6,1))</f>
        <v/>
      </c>
      <c r="S319" s="20" t="str">
        <f ca="1">IF(Protokoll!S319="","",VLOOKUP(Protokoll!S319,(INDIRECT(CONCATENATE($B319,"!K2:O22"))),5,1))</f>
        <v/>
      </c>
      <c r="T319" s="20" t="str">
        <f ca="1">IF(Protokoll!T319="","",VLOOKUP(Protokoll!T319,(INDIRECT(CONCATENATE($B319,"!R2:S22"))),2,1))</f>
        <v/>
      </c>
      <c r="U319" s="20" t="str">
        <f ca="1">IF(Protokoll!U319="","",VLOOKUP(Protokoll!U319,(INDIRECT(CONCATENATE($B319,"!M2:O22"))),3,1))</f>
        <v/>
      </c>
      <c r="V319" s="20" t="str">
        <f ca="1">IF(Protokoll!V319="","",VLOOKUP(Protokoll!V319,(INDIRECT(CONCATENATE($B319,"!N2:O22"))),2,1))</f>
        <v/>
      </c>
      <c r="W319" s="83" t="str">
        <f>IF(Protokoll!W319="","",Protokoll!W319)</f>
        <v/>
      </c>
      <c r="X319" s="85" t="str">
        <f t="shared" ca="1" si="113"/>
        <v/>
      </c>
      <c r="AB319" t="str">
        <f t="shared" ca="1" si="114"/>
        <v/>
      </c>
      <c r="AC319" t="str">
        <f t="shared" ca="1" si="115"/>
        <v/>
      </c>
      <c r="AD319" t="str">
        <f t="shared" ca="1" si="116"/>
        <v/>
      </c>
      <c r="AE319" t="str">
        <f t="shared" ca="1" si="117"/>
        <v/>
      </c>
      <c r="AF319" t="str">
        <f t="shared" ca="1" si="118"/>
        <v/>
      </c>
      <c r="AG319" t="str">
        <f t="shared" ca="1" si="119"/>
        <v/>
      </c>
      <c r="AH319" t="str">
        <f t="shared" ca="1" si="120"/>
        <v/>
      </c>
      <c r="AI319" t="str">
        <f t="shared" ca="1" si="121"/>
        <v/>
      </c>
      <c r="AJ319" t="str">
        <f t="shared" ca="1" si="122"/>
        <v/>
      </c>
      <c r="AL319" t="str">
        <f t="shared" ca="1" si="123"/>
        <v/>
      </c>
      <c r="AM319" t="str">
        <f t="shared" ca="1" si="124"/>
        <v/>
      </c>
      <c r="AN319" t="str">
        <f t="shared" ca="1" si="125"/>
        <v/>
      </c>
      <c r="AO319" t="str">
        <f t="shared" ca="1" si="126"/>
        <v/>
      </c>
      <c r="AP319" t="str">
        <f t="shared" ca="1" si="127"/>
        <v/>
      </c>
      <c r="AQ319" t="str">
        <f t="shared" ca="1" si="128"/>
        <v/>
      </c>
      <c r="AR319" t="str">
        <f t="shared" ca="1" si="129"/>
        <v/>
      </c>
      <c r="AS319" t="str">
        <f t="shared" ca="1" si="130"/>
        <v/>
      </c>
      <c r="AT319" t="str">
        <f t="shared" ca="1" si="131"/>
        <v/>
      </c>
    </row>
    <row r="320" spans="1:46" x14ac:dyDescent="0.3">
      <c r="A320" s="15">
        <v>318</v>
      </c>
      <c r="B320" s="16" t="str">
        <f t="shared" si="132"/>
        <v/>
      </c>
      <c r="C320" s="18" t="str">
        <f>IF(Protokoll!C320="","",Protokoll!C320)</f>
        <v/>
      </c>
      <c r="D320" s="18" t="str">
        <f>IF(Protokoll!D320="","",Protokoll!D320)</f>
        <v/>
      </c>
      <c r="E320" s="18" t="str">
        <f>IF(Protokoll!E320="","",Protokoll!E320)</f>
        <v/>
      </c>
      <c r="F320" s="18" t="str">
        <f>IF(Protokoll!F320="","",Protokoll!F320)</f>
        <v/>
      </c>
      <c r="G320" s="86" t="str">
        <f>IF(Protokoll!G320="","",Protokoll!G320)</f>
        <v/>
      </c>
      <c r="H320" s="18" t="str">
        <f>IF(Protokoll!H320="","",Protokoll!H320)</f>
        <v/>
      </c>
      <c r="I320" s="18" t="str">
        <f>IF(Protokoll!I320="","",Protokoll!I320)</f>
        <v/>
      </c>
      <c r="J320" s="79" t="str">
        <f>IF(Protokoll!J320="","",Protokoll!J320)</f>
        <v/>
      </c>
      <c r="K320" s="18" t="str">
        <f>IF(Protokoll!K320="","",Protokoll!K320)</f>
        <v/>
      </c>
      <c r="L320" s="18" t="str">
        <f>IF(Protokoll!L320="","",Protokoll!L320)</f>
        <v/>
      </c>
      <c r="M320" s="80" t="str">
        <f>IF(Protokoll!M320="","",Protokoll!M320)</f>
        <v/>
      </c>
      <c r="N320" s="18" t="str">
        <f ca="1">IF(Protokoll!N320="","",VLOOKUP(Protokoll!N320,(INDIRECT(CONCATENATE($B320,"!Q2:S22"))),3,1))</f>
        <v/>
      </c>
      <c r="O320" s="18" t="str">
        <f ca="1">IF(Protokoll!O320="","",VLOOKUP(Protokoll!O320,(INDIRECT(CONCATENATE($B320,"!G2:O22"))),9,1))</f>
        <v/>
      </c>
      <c r="P320" s="18" t="str">
        <f ca="1">IF(Protokoll!P320="","",VLOOKUP(Protokoll!P320,(INDIRECT(CONCATENATE($B320,"!H2:O22"))),8,1))</f>
        <v/>
      </c>
      <c r="Q320" s="18" t="str">
        <f ca="1">IF(Protokoll!Q320="","",VLOOKUP(Protokoll!Q320,(INDIRECT(CONCATENATE($B320,"!I2:O22"))),7,1))</f>
        <v/>
      </c>
      <c r="R320" s="18" t="str">
        <f ca="1">IF(Protokoll!R320="","",VLOOKUP(Protokoll!R320,(INDIRECT(CONCATENATE($B320,"!J2:O22"))),6,1))</f>
        <v/>
      </c>
      <c r="S320" s="18" t="str">
        <f ca="1">IF(Protokoll!S320="","",VLOOKUP(Protokoll!S320,(INDIRECT(CONCATENATE($B320,"!K2:O22"))),5,1))</f>
        <v/>
      </c>
      <c r="T320" s="18" t="str">
        <f ca="1">IF(Protokoll!T320="","",VLOOKUP(Protokoll!T320,(INDIRECT(CONCATENATE($B320,"!R2:S22"))),2,1))</f>
        <v/>
      </c>
      <c r="U320" s="18" t="str">
        <f ca="1">IF(Protokoll!U320="","",VLOOKUP(Protokoll!U320,(INDIRECT(CONCATENATE($B320,"!M2:O22"))),3,1))</f>
        <v/>
      </c>
      <c r="V320" s="18" t="str">
        <f ca="1">IF(Protokoll!V320="","",VLOOKUP(Protokoll!V320,(INDIRECT(CONCATENATE($B320,"!N2:O22"))),2,1))</f>
        <v/>
      </c>
      <c r="W320" s="79" t="str">
        <f>IF(Protokoll!W320="","",Protokoll!W320)</f>
        <v/>
      </c>
      <c r="X320" s="81" t="str">
        <f t="shared" ca="1" si="113"/>
        <v/>
      </c>
      <c r="AB320" t="str">
        <f t="shared" ca="1" si="114"/>
        <v/>
      </c>
      <c r="AC320" t="str">
        <f t="shared" ca="1" si="115"/>
        <v/>
      </c>
      <c r="AD320" t="str">
        <f t="shared" ca="1" si="116"/>
        <v/>
      </c>
      <c r="AE320" t="str">
        <f t="shared" ca="1" si="117"/>
        <v/>
      </c>
      <c r="AF320" t="str">
        <f t="shared" ca="1" si="118"/>
        <v/>
      </c>
      <c r="AG320" t="str">
        <f t="shared" ca="1" si="119"/>
        <v/>
      </c>
      <c r="AH320" t="str">
        <f t="shared" ca="1" si="120"/>
        <v/>
      </c>
      <c r="AI320" t="str">
        <f t="shared" ca="1" si="121"/>
        <v/>
      </c>
      <c r="AJ320" t="str">
        <f t="shared" ca="1" si="122"/>
        <v/>
      </c>
      <c r="AL320" t="str">
        <f t="shared" ca="1" si="123"/>
        <v/>
      </c>
      <c r="AM320" t="str">
        <f t="shared" ca="1" si="124"/>
        <v/>
      </c>
      <c r="AN320" t="str">
        <f t="shared" ca="1" si="125"/>
        <v/>
      </c>
      <c r="AO320" t="str">
        <f t="shared" ca="1" si="126"/>
        <v/>
      </c>
      <c r="AP320" t="str">
        <f t="shared" ca="1" si="127"/>
        <v/>
      </c>
      <c r="AQ320" t="str">
        <f t="shared" ca="1" si="128"/>
        <v/>
      </c>
      <c r="AR320" t="str">
        <f t="shared" ca="1" si="129"/>
        <v/>
      </c>
      <c r="AS320" t="str">
        <f t="shared" ca="1" si="130"/>
        <v/>
      </c>
      <c r="AT320" t="str">
        <f t="shared" ca="1" si="131"/>
        <v/>
      </c>
    </row>
    <row r="321" spans="1:46" x14ac:dyDescent="0.3">
      <c r="A321" s="2">
        <v>319</v>
      </c>
      <c r="B321" s="19" t="str">
        <f t="shared" si="132"/>
        <v/>
      </c>
      <c r="C321" s="20" t="str">
        <f>IF(Protokoll!C321="","",Protokoll!C321)</f>
        <v/>
      </c>
      <c r="D321" s="20" t="str">
        <f>IF(Protokoll!D321="","",Protokoll!D321)</f>
        <v/>
      </c>
      <c r="E321" s="20" t="str">
        <f>IF(Protokoll!E321="","",Protokoll!E321)</f>
        <v/>
      </c>
      <c r="F321" s="20" t="str">
        <f>IF(Protokoll!F321="","",Protokoll!F321)</f>
        <v/>
      </c>
      <c r="G321" s="82" t="str">
        <f>IF(Protokoll!G321="","",Protokoll!G321)</f>
        <v/>
      </c>
      <c r="H321" s="20" t="str">
        <f>IF(Protokoll!H321="","",Protokoll!H321)</f>
        <v/>
      </c>
      <c r="I321" s="20" t="str">
        <f>IF(Protokoll!I321="","",Protokoll!I321)</f>
        <v/>
      </c>
      <c r="J321" s="83" t="str">
        <f>IF(Protokoll!J321="","",Protokoll!J321)</f>
        <v/>
      </c>
      <c r="K321" s="20" t="str">
        <f>IF(Protokoll!K321="","",Protokoll!K321)</f>
        <v/>
      </c>
      <c r="L321" s="20" t="str">
        <f>IF(Protokoll!L321="","",Protokoll!L321)</f>
        <v/>
      </c>
      <c r="M321" s="84" t="str">
        <f>IF(Protokoll!M321="","",Protokoll!M321)</f>
        <v/>
      </c>
      <c r="N321" s="20" t="str">
        <f ca="1">IF(Protokoll!N321="","",VLOOKUP(Protokoll!N321,(INDIRECT(CONCATENATE($B321,"!Q2:S22"))),3,1))</f>
        <v/>
      </c>
      <c r="O321" s="20" t="str">
        <f ca="1">IF(Protokoll!O321="","",VLOOKUP(Protokoll!O321,(INDIRECT(CONCATENATE($B321,"!G2:O22"))),9,1))</f>
        <v/>
      </c>
      <c r="P321" s="20" t="str">
        <f ca="1">IF(Protokoll!P321="","",VLOOKUP(Protokoll!P321,(INDIRECT(CONCATENATE($B321,"!H2:O22"))),8,1))</f>
        <v/>
      </c>
      <c r="Q321" s="20" t="str">
        <f ca="1">IF(Protokoll!Q321="","",VLOOKUP(Protokoll!Q321,(INDIRECT(CONCATENATE($B321,"!I2:O22"))),7,1))</f>
        <v/>
      </c>
      <c r="R321" s="20" t="str">
        <f ca="1">IF(Protokoll!R321="","",VLOOKUP(Protokoll!R321,(INDIRECT(CONCATENATE($B321,"!J2:O22"))),6,1))</f>
        <v/>
      </c>
      <c r="S321" s="20" t="str">
        <f ca="1">IF(Protokoll!S321="","",VLOOKUP(Protokoll!S321,(INDIRECT(CONCATENATE($B321,"!K2:O22"))),5,1))</f>
        <v/>
      </c>
      <c r="T321" s="20" t="str">
        <f ca="1">IF(Protokoll!T321="","",VLOOKUP(Protokoll!T321,(INDIRECT(CONCATENATE($B321,"!R2:S22"))),2,1))</f>
        <v/>
      </c>
      <c r="U321" s="20" t="str">
        <f ca="1">IF(Protokoll!U321="","",VLOOKUP(Protokoll!U321,(INDIRECT(CONCATENATE($B321,"!M2:O22"))),3,1))</f>
        <v/>
      </c>
      <c r="V321" s="20" t="str">
        <f ca="1">IF(Protokoll!V321="","",VLOOKUP(Protokoll!V321,(INDIRECT(CONCATENATE($B321,"!N2:O22"))),2,1))</f>
        <v/>
      </c>
      <c r="W321" s="83" t="str">
        <f>IF(Protokoll!W321="","",Protokoll!W321)</f>
        <v/>
      </c>
      <c r="X321" s="85" t="str">
        <f t="shared" ca="1" si="113"/>
        <v/>
      </c>
      <c r="AB321" t="str">
        <f t="shared" ca="1" si="114"/>
        <v/>
      </c>
      <c r="AC321" t="str">
        <f t="shared" ca="1" si="115"/>
        <v/>
      </c>
      <c r="AD321" t="str">
        <f t="shared" ca="1" si="116"/>
        <v/>
      </c>
      <c r="AE321" t="str">
        <f t="shared" ca="1" si="117"/>
        <v/>
      </c>
      <c r="AF321" t="str">
        <f t="shared" ca="1" si="118"/>
        <v/>
      </c>
      <c r="AG321" t="str">
        <f t="shared" ca="1" si="119"/>
        <v/>
      </c>
      <c r="AH321" t="str">
        <f t="shared" ca="1" si="120"/>
        <v/>
      </c>
      <c r="AI321" t="str">
        <f t="shared" ca="1" si="121"/>
        <v/>
      </c>
      <c r="AJ321" t="str">
        <f t="shared" ca="1" si="122"/>
        <v/>
      </c>
      <c r="AL321" t="str">
        <f t="shared" ca="1" si="123"/>
        <v/>
      </c>
      <c r="AM321" t="str">
        <f t="shared" ca="1" si="124"/>
        <v/>
      </c>
      <c r="AN321" t="str">
        <f t="shared" ca="1" si="125"/>
        <v/>
      </c>
      <c r="AO321" t="str">
        <f t="shared" ca="1" si="126"/>
        <v/>
      </c>
      <c r="AP321" t="str">
        <f t="shared" ca="1" si="127"/>
        <v/>
      </c>
      <c r="AQ321" t="str">
        <f t="shared" ca="1" si="128"/>
        <v/>
      </c>
      <c r="AR321" t="str">
        <f t="shared" ca="1" si="129"/>
        <v/>
      </c>
      <c r="AS321" t="str">
        <f t="shared" ca="1" si="130"/>
        <v/>
      </c>
      <c r="AT321" t="str">
        <f t="shared" ca="1" si="131"/>
        <v/>
      </c>
    </row>
    <row r="322" spans="1:46" x14ac:dyDescent="0.3">
      <c r="A322" s="15">
        <v>320</v>
      </c>
      <c r="B322" s="16" t="str">
        <f t="shared" si="132"/>
        <v/>
      </c>
      <c r="C322" s="18" t="str">
        <f>IF(Protokoll!C322="","",Protokoll!C322)</f>
        <v/>
      </c>
      <c r="D322" s="18" t="str">
        <f>IF(Protokoll!D322="","",Protokoll!D322)</f>
        <v/>
      </c>
      <c r="E322" s="18" t="str">
        <f>IF(Protokoll!E322="","",Protokoll!E322)</f>
        <v/>
      </c>
      <c r="F322" s="18" t="str">
        <f>IF(Protokoll!F322="","",Protokoll!F322)</f>
        <v/>
      </c>
      <c r="G322" s="86" t="str">
        <f>IF(Protokoll!G322="","",Protokoll!G322)</f>
        <v/>
      </c>
      <c r="H322" s="18" t="str">
        <f>IF(Protokoll!H322="","",Protokoll!H322)</f>
        <v/>
      </c>
      <c r="I322" s="18" t="str">
        <f>IF(Protokoll!I322="","",Protokoll!I322)</f>
        <v/>
      </c>
      <c r="J322" s="79" t="str">
        <f>IF(Protokoll!J322="","",Protokoll!J322)</f>
        <v/>
      </c>
      <c r="K322" s="18" t="str">
        <f>IF(Protokoll!K322="","",Protokoll!K322)</f>
        <v/>
      </c>
      <c r="L322" s="18" t="str">
        <f>IF(Protokoll!L322="","",Protokoll!L322)</f>
        <v/>
      </c>
      <c r="M322" s="80" t="str">
        <f>IF(Protokoll!M322="","",Protokoll!M322)</f>
        <v/>
      </c>
      <c r="N322" s="18" t="str">
        <f ca="1">IF(Protokoll!N322="","",VLOOKUP(Protokoll!N322,(INDIRECT(CONCATENATE($B322,"!Q2:S22"))),3,1))</f>
        <v/>
      </c>
      <c r="O322" s="18" t="str">
        <f ca="1">IF(Protokoll!O322="","",VLOOKUP(Protokoll!O322,(INDIRECT(CONCATENATE($B322,"!G2:O22"))),9,1))</f>
        <v/>
      </c>
      <c r="P322" s="18" t="str">
        <f ca="1">IF(Protokoll!P322="","",VLOOKUP(Protokoll!P322,(INDIRECT(CONCATENATE($B322,"!H2:O22"))),8,1))</f>
        <v/>
      </c>
      <c r="Q322" s="18" t="str">
        <f ca="1">IF(Protokoll!Q322="","",VLOOKUP(Protokoll!Q322,(INDIRECT(CONCATENATE($B322,"!I2:O22"))),7,1))</f>
        <v/>
      </c>
      <c r="R322" s="18" t="str">
        <f ca="1">IF(Protokoll!R322="","",VLOOKUP(Protokoll!R322,(INDIRECT(CONCATENATE($B322,"!J2:O22"))),6,1))</f>
        <v/>
      </c>
      <c r="S322" s="18" t="str">
        <f ca="1">IF(Protokoll!S322="","",VLOOKUP(Protokoll!S322,(INDIRECT(CONCATENATE($B322,"!K2:O22"))),5,1))</f>
        <v/>
      </c>
      <c r="T322" s="18" t="str">
        <f ca="1">IF(Protokoll!T322="","",VLOOKUP(Protokoll!T322,(INDIRECT(CONCATENATE($B322,"!R2:S22"))),2,1))</f>
        <v/>
      </c>
      <c r="U322" s="18" t="str">
        <f ca="1">IF(Protokoll!U322="","",VLOOKUP(Protokoll!U322,(INDIRECT(CONCATENATE($B322,"!M2:O22"))),3,1))</f>
        <v/>
      </c>
      <c r="V322" s="18" t="str">
        <f ca="1">IF(Protokoll!V322="","",VLOOKUP(Protokoll!V322,(INDIRECT(CONCATENATE($B322,"!N2:O22"))),2,1))</f>
        <v/>
      </c>
      <c r="W322" s="79" t="str">
        <f>IF(Protokoll!W322="","",Protokoll!W322)</f>
        <v/>
      </c>
      <c r="X322" s="81" t="str">
        <f t="shared" ca="1" si="113"/>
        <v/>
      </c>
      <c r="AB322" t="str">
        <f t="shared" ca="1" si="114"/>
        <v/>
      </c>
      <c r="AC322" t="str">
        <f t="shared" ca="1" si="115"/>
        <v/>
      </c>
      <c r="AD322" t="str">
        <f t="shared" ca="1" si="116"/>
        <v/>
      </c>
      <c r="AE322" t="str">
        <f t="shared" ca="1" si="117"/>
        <v/>
      </c>
      <c r="AF322" t="str">
        <f t="shared" ca="1" si="118"/>
        <v/>
      </c>
      <c r="AG322" t="str">
        <f t="shared" ca="1" si="119"/>
        <v/>
      </c>
      <c r="AH322" t="str">
        <f t="shared" ca="1" si="120"/>
        <v/>
      </c>
      <c r="AI322" t="str">
        <f t="shared" ca="1" si="121"/>
        <v/>
      </c>
      <c r="AJ322" t="str">
        <f t="shared" ca="1" si="122"/>
        <v/>
      </c>
      <c r="AL322" t="str">
        <f t="shared" ca="1" si="123"/>
        <v/>
      </c>
      <c r="AM322" t="str">
        <f t="shared" ca="1" si="124"/>
        <v/>
      </c>
      <c r="AN322" t="str">
        <f t="shared" ca="1" si="125"/>
        <v/>
      </c>
      <c r="AO322" t="str">
        <f t="shared" ca="1" si="126"/>
        <v/>
      </c>
      <c r="AP322" t="str">
        <f t="shared" ca="1" si="127"/>
        <v/>
      </c>
      <c r="AQ322" t="str">
        <f t="shared" ca="1" si="128"/>
        <v/>
      </c>
      <c r="AR322" t="str">
        <f t="shared" ca="1" si="129"/>
        <v/>
      </c>
      <c r="AS322" t="str">
        <f t="shared" ca="1" si="130"/>
        <v/>
      </c>
      <c r="AT322" t="str">
        <f t="shared" ca="1" si="131"/>
        <v/>
      </c>
    </row>
    <row r="323" spans="1:46" x14ac:dyDescent="0.3">
      <c r="A323" s="2">
        <v>321</v>
      </c>
      <c r="B323" s="19" t="str">
        <f t="shared" si="132"/>
        <v/>
      </c>
      <c r="C323" s="20" t="str">
        <f>IF(Protokoll!C323="","",Protokoll!C323)</f>
        <v/>
      </c>
      <c r="D323" s="20" t="str">
        <f>IF(Protokoll!D323="","",Protokoll!D323)</f>
        <v/>
      </c>
      <c r="E323" s="20" t="str">
        <f>IF(Protokoll!E323="","",Protokoll!E323)</f>
        <v/>
      </c>
      <c r="F323" s="20" t="str">
        <f>IF(Protokoll!F323="","",Protokoll!F323)</f>
        <v/>
      </c>
      <c r="G323" s="82" t="str">
        <f>IF(Protokoll!G323="","",Protokoll!G323)</f>
        <v/>
      </c>
      <c r="H323" s="20" t="str">
        <f>IF(Protokoll!H323="","",Protokoll!H323)</f>
        <v/>
      </c>
      <c r="I323" s="20" t="str">
        <f>IF(Protokoll!I323="","",Protokoll!I323)</f>
        <v/>
      </c>
      <c r="J323" s="83" t="str">
        <f>IF(Protokoll!J323="","",Protokoll!J323)</f>
        <v/>
      </c>
      <c r="K323" s="20" t="str">
        <f>IF(Protokoll!K323="","",Protokoll!K323)</f>
        <v/>
      </c>
      <c r="L323" s="20" t="str">
        <f>IF(Protokoll!L323="","",Protokoll!L323)</f>
        <v/>
      </c>
      <c r="M323" s="84" t="str">
        <f>IF(Protokoll!M323="","",Protokoll!M323)</f>
        <v/>
      </c>
      <c r="N323" s="20" t="str">
        <f ca="1">IF(Protokoll!N323="","",VLOOKUP(Protokoll!N323,(INDIRECT(CONCATENATE($B323,"!Q2:S22"))),3,1))</f>
        <v/>
      </c>
      <c r="O323" s="20" t="str">
        <f ca="1">IF(Protokoll!O323="","",VLOOKUP(Protokoll!O323,(INDIRECT(CONCATENATE($B323,"!G2:O22"))),9,1))</f>
        <v/>
      </c>
      <c r="P323" s="20" t="str">
        <f ca="1">IF(Protokoll!P323="","",VLOOKUP(Protokoll!P323,(INDIRECT(CONCATENATE($B323,"!H2:O22"))),8,1))</f>
        <v/>
      </c>
      <c r="Q323" s="20" t="str">
        <f ca="1">IF(Protokoll!Q323="","",VLOOKUP(Protokoll!Q323,(INDIRECT(CONCATENATE($B323,"!I2:O22"))),7,1))</f>
        <v/>
      </c>
      <c r="R323" s="20" t="str">
        <f ca="1">IF(Protokoll!R323="","",VLOOKUP(Protokoll!R323,(INDIRECT(CONCATENATE($B323,"!J2:O22"))),6,1))</f>
        <v/>
      </c>
      <c r="S323" s="20" t="str">
        <f ca="1">IF(Protokoll!S323="","",VLOOKUP(Protokoll!S323,(INDIRECT(CONCATENATE($B323,"!K2:O22"))),5,1))</f>
        <v/>
      </c>
      <c r="T323" s="20" t="str">
        <f ca="1">IF(Protokoll!T323="","",VLOOKUP(Protokoll!T323,(INDIRECT(CONCATENATE($B323,"!R2:S22"))),2,1))</f>
        <v/>
      </c>
      <c r="U323" s="20" t="str">
        <f ca="1">IF(Protokoll!U323="","",VLOOKUP(Protokoll!U323,(INDIRECT(CONCATENATE($B323,"!M2:O22"))),3,1))</f>
        <v/>
      </c>
      <c r="V323" s="20" t="str">
        <f ca="1">IF(Protokoll!V323="","",VLOOKUP(Protokoll!V323,(INDIRECT(CONCATENATE($B323,"!N2:O22"))),2,1))</f>
        <v/>
      </c>
      <c r="W323" s="83" t="str">
        <f>IF(Protokoll!W323="","",Protokoll!W323)</f>
        <v/>
      </c>
      <c r="X323" s="85" t="str">
        <f t="shared" ca="1" si="113"/>
        <v/>
      </c>
      <c r="AB323" t="str">
        <f t="shared" ca="1" si="114"/>
        <v/>
      </c>
      <c r="AC323" t="str">
        <f t="shared" ca="1" si="115"/>
        <v/>
      </c>
      <c r="AD323" t="str">
        <f t="shared" ca="1" si="116"/>
        <v/>
      </c>
      <c r="AE323" t="str">
        <f t="shared" ca="1" si="117"/>
        <v/>
      </c>
      <c r="AF323" t="str">
        <f t="shared" ca="1" si="118"/>
        <v/>
      </c>
      <c r="AG323" t="str">
        <f t="shared" ca="1" si="119"/>
        <v/>
      </c>
      <c r="AH323" t="str">
        <f t="shared" ca="1" si="120"/>
        <v/>
      </c>
      <c r="AI323" t="str">
        <f t="shared" ca="1" si="121"/>
        <v/>
      </c>
      <c r="AJ323" t="str">
        <f t="shared" ca="1" si="122"/>
        <v/>
      </c>
      <c r="AL323" t="str">
        <f t="shared" ca="1" si="123"/>
        <v/>
      </c>
      <c r="AM323" t="str">
        <f t="shared" ca="1" si="124"/>
        <v/>
      </c>
      <c r="AN323" t="str">
        <f t="shared" ca="1" si="125"/>
        <v/>
      </c>
      <c r="AO323" t="str">
        <f t="shared" ca="1" si="126"/>
        <v/>
      </c>
      <c r="AP323" t="str">
        <f t="shared" ca="1" si="127"/>
        <v/>
      </c>
      <c r="AQ323" t="str">
        <f t="shared" ca="1" si="128"/>
        <v/>
      </c>
      <c r="AR323" t="str">
        <f t="shared" ca="1" si="129"/>
        <v/>
      </c>
      <c r="AS323" t="str">
        <f t="shared" ca="1" si="130"/>
        <v/>
      </c>
      <c r="AT323" t="str">
        <f t="shared" ca="1" si="131"/>
        <v/>
      </c>
    </row>
    <row r="324" spans="1:46" x14ac:dyDescent="0.3">
      <c r="A324" s="15">
        <v>322</v>
      </c>
      <c r="B324" s="16" t="str">
        <f t="shared" si="132"/>
        <v/>
      </c>
      <c r="C324" s="18" t="str">
        <f>IF(Protokoll!C324="","",Protokoll!C324)</f>
        <v/>
      </c>
      <c r="D324" s="18" t="str">
        <f>IF(Protokoll!D324="","",Protokoll!D324)</f>
        <v/>
      </c>
      <c r="E324" s="18" t="str">
        <f>IF(Protokoll!E324="","",Protokoll!E324)</f>
        <v/>
      </c>
      <c r="F324" s="18" t="str">
        <f>IF(Protokoll!F324="","",Protokoll!F324)</f>
        <v/>
      </c>
      <c r="G324" s="86" t="str">
        <f>IF(Protokoll!G324="","",Protokoll!G324)</f>
        <v/>
      </c>
      <c r="H324" s="18" t="str">
        <f>IF(Protokoll!H324="","",Protokoll!H324)</f>
        <v/>
      </c>
      <c r="I324" s="18" t="str">
        <f>IF(Protokoll!I324="","",Protokoll!I324)</f>
        <v/>
      </c>
      <c r="J324" s="79" t="str">
        <f>IF(Protokoll!J324="","",Protokoll!J324)</f>
        <v/>
      </c>
      <c r="K324" s="18" t="str">
        <f>IF(Protokoll!K324="","",Protokoll!K324)</f>
        <v/>
      </c>
      <c r="L324" s="18" t="str">
        <f>IF(Protokoll!L324="","",Protokoll!L324)</f>
        <v/>
      </c>
      <c r="M324" s="80" t="str">
        <f>IF(Protokoll!M324="","",Protokoll!M324)</f>
        <v/>
      </c>
      <c r="N324" s="18" t="str">
        <f ca="1">IF(Protokoll!N324="","",VLOOKUP(Protokoll!N324,(INDIRECT(CONCATENATE($B324,"!Q2:S22"))),3,1))</f>
        <v/>
      </c>
      <c r="O324" s="18" t="str">
        <f ca="1">IF(Protokoll!O324="","",VLOOKUP(Protokoll!O324,(INDIRECT(CONCATENATE($B324,"!G2:O22"))),9,1))</f>
        <v/>
      </c>
      <c r="P324" s="18" t="str">
        <f ca="1">IF(Protokoll!P324="","",VLOOKUP(Protokoll!P324,(INDIRECT(CONCATENATE($B324,"!H2:O22"))),8,1))</f>
        <v/>
      </c>
      <c r="Q324" s="18" t="str">
        <f ca="1">IF(Protokoll!Q324="","",VLOOKUP(Protokoll!Q324,(INDIRECT(CONCATENATE($B324,"!I2:O22"))),7,1))</f>
        <v/>
      </c>
      <c r="R324" s="18" t="str">
        <f ca="1">IF(Protokoll!R324="","",VLOOKUP(Protokoll!R324,(INDIRECT(CONCATENATE($B324,"!J2:O22"))),6,1))</f>
        <v/>
      </c>
      <c r="S324" s="18" t="str">
        <f ca="1">IF(Protokoll!S324="","",VLOOKUP(Protokoll!S324,(INDIRECT(CONCATENATE($B324,"!K2:O22"))),5,1))</f>
        <v/>
      </c>
      <c r="T324" s="18" t="str">
        <f ca="1">IF(Protokoll!T324="","",VLOOKUP(Protokoll!T324,(INDIRECT(CONCATENATE($B324,"!R2:S22"))),2,1))</f>
        <v/>
      </c>
      <c r="U324" s="18" t="str">
        <f ca="1">IF(Protokoll!U324="","",VLOOKUP(Protokoll!U324,(INDIRECT(CONCATENATE($B324,"!M2:O22"))),3,1))</f>
        <v/>
      </c>
      <c r="V324" s="18" t="str">
        <f ca="1">IF(Protokoll!V324="","",VLOOKUP(Protokoll!V324,(INDIRECT(CONCATENATE($B324,"!N2:O22"))),2,1))</f>
        <v/>
      </c>
      <c r="W324" s="79" t="str">
        <f>IF(Protokoll!W324="","",Protokoll!W324)</f>
        <v/>
      </c>
      <c r="X324" s="81" t="str">
        <f t="shared" ca="1" si="113"/>
        <v/>
      </c>
      <c r="AB324" t="str">
        <f t="shared" ca="1" si="114"/>
        <v/>
      </c>
      <c r="AC324" t="str">
        <f t="shared" ca="1" si="115"/>
        <v/>
      </c>
      <c r="AD324" t="str">
        <f t="shared" ca="1" si="116"/>
        <v/>
      </c>
      <c r="AE324" t="str">
        <f t="shared" ca="1" si="117"/>
        <v/>
      </c>
      <c r="AF324" t="str">
        <f t="shared" ca="1" si="118"/>
        <v/>
      </c>
      <c r="AG324" t="str">
        <f t="shared" ca="1" si="119"/>
        <v/>
      </c>
      <c r="AH324" t="str">
        <f t="shared" ca="1" si="120"/>
        <v/>
      </c>
      <c r="AI324" t="str">
        <f t="shared" ca="1" si="121"/>
        <v/>
      </c>
      <c r="AJ324" t="str">
        <f t="shared" ca="1" si="122"/>
        <v/>
      </c>
      <c r="AL324" t="str">
        <f t="shared" ca="1" si="123"/>
        <v/>
      </c>
      <c r="AM324" t="str">
        <f t="shared" ca="1" si="124"/>
        <v/>
      </c>
      <c r="AN324" t="str">
        <f t="shared" ca="1" si="125"/>
        <v/>
      </c>
      <c r="AO324" t="str">
        <f t="shared" ca="1" si="126"/>
        <v/>
      </c>
      <c r="AP324" t="str">
        <f t="shared" ca="1" si="127"/>
        <v/>
      </c>
      <c r="AQ324" t="str">
        <f t="shared" ca="1" si="128"/>
        <v/>
      </c>
      <c r="AR324" t="str">
        <f t="shared" ca="1" si="129"/>
        <v/>
      </c>
      <c r="AS324" t="str">
        <f t="shared" ca="1" si="130"/>
        <v/>
      </c>
      <c r="AT324" t="str">
        <f t="shared" ca="1" si="131"/>
        <v/>
      </c>
    </row>
    <row r="325" spans="1:46" x14ac:dyDescent="0.3">
      <c r="A325" s="2">
        <v>323</v>
      </c>
      <c r="B325" s="19" t="str">
        <f t="shared" si="132"/>
        <v/>
      </c>
      <c r="C325" s="20" t="str">
        <f>IF(Protokoll!C325="","",Protokoll!C325)</f>
        <v/>
      </c>
      <c r="D325" s="20" t="str">
        <f>IF(Protokoll!D325="","",Protokoll!D325)</f>
        <v/>
      </c>
      <c r="E325" s="20" t="str">
        <f>IF(Protokoll!E325="","",Protokoll!E325)</f>
        <v/>
      </c>
      <c r="F325" s="20" t="str">
        <f>IF(Protokoll!F325="","",Protokoll!F325)</f>
        <v/>
      </c>
      <c r="G325" s="82" t="str">
        <f>IF(Protokoll!G325="","",Protokoll!G325)</f>
        <v/>
      </c>
      <c r="H325" s="20" t="str">
        <f>IF(Protokoll!H325="","",Protokoll!H325)</f>
        <v/>
      </c>
      <c r="I325" s="20" t="str">
        <f>IF(Protokoll!I325="","",Protokoll!I325)</f>
        <v/>
      </c>
      <c r="J325" s="83" t="str">
        <f>IF(Protokoll!J325="","",Protokoll!J325)</f>
        <v/>
      </c>
      <c r="K325" s="20" t="str">
        <f>IF(Protokoll!K325="","",Protokoll!K325)</f>
        <v/>
      </c>
      <c r="L325" s="20" t="str">
        <f>IF(Protokoll!L325="","",Protokoll!L325)</f>
        <v/>
      </c>
      <c r="M325" s="84" t="str">
        <f>IF(Protokoll!M325="","",Protokoll!M325)</f>
        <v/>
      </c>
      <c r="N325" s="20" t="str">
        <f ca="1">IF(Protokoll!N325="","",VLOOKUP(Protokoll!N325,(INDIRECT(CONCATENATE($B325,"!Q2:S22"))),3,1))</f>
        <v/>
      </c>
      <c r="O325" s="20" t="str">
        <f ca="1">IF(Protokoll!O325="","",VLOOKUP(Protokoll!O325,(INDIRECT(CONCATENATE($B325,"!G2:O22"))),9,1))</f>
        <v/>
      </c>
      <c r="P325" s="20" t="str">
        <f ca="1">IF(Protokoll!P325="","",VLOOKUP(Protokoll!P325,(INDIRECT(CONCATENATE($B325,"!H2:O22"))),8,1))</f>
        <v/>
      </c>
      <c r="Q325" s="20" t="str">
        <f ca="1">IF(Protokoll!Q325="","",VLOOKUP(Protokoll!Q325,(INDIRECT(CONCATENATE($B325,"!I2:O22"))),7,1))</f>
        <v/>
      </c>
      <c r="R325" s="20" t="str">
        <f ca="1">IF(Protokoll!R325="","",VLOOKUP(Protokoll!R325,(INDIRECT(CONCATENATE($B325,"!J2:O22"))),6,1))</f>
        <v/>
      </c>
      <c r="S325" s="20" t="str">
        <f ca="1">IF(Protokoll!S325="","",VLOOKUP(Protokoll!S325,(INDIRECT(CONCATENATE($B325,"!K2:O22"))),5,1))</f>
        <v/>
      </c>
      <c r="T325" s="20" t="str">
        <f ca="1">IF(Protokoll!T325="","",VLOOKUP(Protokoll!T325,(INDIRECT(CONCATENATE($B325,"!R2:S22"))),2,1))</f>
        <v/>
      </c>
      <c r="U325" s="20" t="str">
        <f ca="1">IF(Protokoll!U325="","",VLOOKUP(Protokoll!U325,(INDIRECT(CONCATENATE($B325,"!M2:O22"))),3,1))</f>
        <v/>
      </c>
      <c r="V325" s="20" t="str">
        <f ca="1">IF(Protokoll!V325="","",VLOOKUP(Protokoll!V325,(INDIRECT(CONCATENATE($B325,"!N2:O22"))),2,1))</f>
        <v/>
      </c>
      <c r="W325" s="83" t="str">
        <f>IF(Protokoll!W325="","",Protokoll!W325)</f>
        <v/>
      </c>
      <c r="X325" s="85" t="str">
        <f t="shared" ca="1" si="113"/>
        <v/>
      </c>
      <c r="AB325" t="str">
        <f t="shared" ca="1" si="114"/>
        <v/>
      </c>
      <c r="AC325" t="str">
        <f t="shared" ca="1" si="115"/>
        <v/>
      </c>
      <c r="AD325" t="str">
        <f t="shared" ca="1" si="116"/>
        <v/>
      </c>
      <c r="AE325" t="str">
        <f t="shared" ca="1" si="117"/>
        <v/>
      </c>
      <c r="AF325" t="str">
        <f t="shared" ca="1" si="118"/>
        <v/>
      </c>
      <c r="AG325" t="str">
        <f t="shared" ca="1" si="119"/>
        <v/>
      </c>
      <c r="AH325" t="str">
        <f t="shared" ca="1" si="120"/>
        <v/>
      </c>
      <c r="AI325" t="str">
        <f t="shared" ca="1" si="121"/>
        <v/>
      </c>
      <c r="AJ325" t="str">
        <f t="shared" ca="1" si="122"/>
        <v/>
      </c>
      <c r="AL325" t="str">
        <f t="shared" ca="1" si="123"/>
        <v/>
      </c>
      <c r="AM325" t="str">
        <f t="shared" ca="1" si="124"/>
        <v/>
      </c>
      <c r="AN325" t="str">
        <f t="shared" ca="1" si="125"/>
        <v/>
      </c>
      <c r="AO325" t="str">
        <f t="shared" ca="1" si="126"/>
        <v/>
      </c>
      <c r="AP325" t="str">
        <f t="shared" ca="1" si="127"/>
        <v/>
      </c>
      <c r="AQ325" t="str">
        <f t="shared" ca="1" si="128"/>
        <v/>
      </c>
      <c r="AR325" t="str">
        <f t="shared" ca="1" si="129"/>
        <v/>
      </c>
      <c r="AS325" t="str">
        <f t="shared" ca="1" si="130"/>
        <v/>
      </c>
      <c r="AT325" t="str">
        <f t="shared" ca="1" si="131"/>
        <v/>
      </c>
    </row>
    <row r="326" spans="1:46" x14ac:dyDescent="0.3">
      <c r="A326" s="15">
        <v>324</v>
      </c>
      <c r="B326" s="16" t="str">
        <f t="shared" si="132"/>
        <v/>
      </c>
      <c r="C326" s="18" t="str">
        <f>IF(Protokoll!C326="","",Protokoll!C326)</f>
        <v/>
      </c>
      <c r="D326" s="18" t="str">
        <f>IF(Protokoll!D326="","",Protokoll!D326)</f>
        <v/>
      </c>
      <c r="E326" s="18" t="str">
        <f>IF(Protokoll!E326="","",Protokoll!E326)</f>
        <v/>
      </c>
      <c r="F326" s="18" t="str">
        <f>IF(Protokoll!F326="","",Protokoll!F326)</f>
        <v/>
      </c>
      <c r="G326" s="86" t="str">
        <f>IF(Protokoll!G326="","",Protokoll!G326)</f>
        <v/>
      </c>
      <c r="H326" s="18" t="str">
        <f>IF(Protokoll!H326="","",Protokoll!H326)</f>
        <v/>
      </c>
      <c r="I326" s="18" t="str">
        <f>IF(Protokoll!I326="","",Protokoll!I326)</f>
        <v/>
      </c>
      <c r="J326" s="79" t="str">
        <f>IF(Protokoll!J326="","",Protokoll!J326)</f>
        <v/>
      </c>
      <c r="K326" s="18" t="str">
        <f>IF(Protokoll!K326="","",Protokoll!K326)</f>
        <v/>
      </c>
      <c r="L326" s="18" t="str">
        <f>IF(Protokoll!L326="","",Protokoll!L326)</f>
        <v/>
      </c>
      <c r="M326" s="80" t="str">
        <f>IF(Protokoll!M326="","",Protokoll!M326)</f>
        <v/>
      </c>
      <c r="N326" s="18" t="str">
        <f ca="1">IF(Protokoll!N326="","",VLOOKUP(Protokoll!N326,(INDIRECT(CONCATENATE($B326,"!Q2:S22"))),3,1))</f>
        <v/>
      </c>
      <c r="O326" s="18" t="str">
        <f ca="1">IF(Protokoll!O326="","",VLOOKUP(Protokoll!O326,(INDIRECT(CONCATENATE($B326,"!G2:O22"))),9,1))</f>
        <v/>
      </c>
      <c r="P326" s="18" t="str">
        <f ca="1">IF(Protokoll!P326="","",VLOOKUP(Protokoll!P326,(INDIRECT(CONCATENATE($B326,"!H2:O22"))),8,1))</f>
        <v/>
      </c>
      <c r="Q326" s="18" t="str">
        <f ca="1">IF(Protokoll!Q326="","",VLOOKUP(Protokoll!Q326,(INDIRECT(CONCATENATE($B326,"!I2:O22"))),7,1))</f>
        <v/>
      </c>
      <c r="R326" s="18" t="str">
        <f ca="1">IF(Protokoll!R326="","",VLOOKUP(Protokoll!R326,(INDIRECT(CONCATENATE($B326,"!J2:O22"))),6,1))</f>
        <v/>
      </c>
      <c r="S326" s="18" t="str">
        <f ca="1">IF(Protokoll!S326="","",VLOOKUP(Protokoll!S326,(INDIRECT(CONCATENATE($B326,"!K2:O22"))),5,1))</f>
        <v/>
      </c>
      <c r="T326" s="18" t="str">
        <f ca="1">IF(Protokoll!T326="","",VLOOKUP(Protokoll!T326,(INDIRECT(CONCATENATE($B326,"!R2:S22"))),2,1))</f>
        <v/>
      </c>
      <c r="U326" s="18" t="str">
        <f ca="1">IF(Protokoll!U326="","",VLOOKUP(Protokoll!U326,(INDIRECT(CONCATENATE($B326,"!M2:O22"))),3,1))</f>
        <v/>
      </c>
      <c r="V326" s="18" t="str">
        <f ca="1">IF(Protokoll!V326="","",VLOOKUP(Protokoll!V326,(INDIRECT(CONCATENATE($B326,"!N2:O22"))),2,1))</f>
        <v/>
      </c>
      <c r="W326" s="79" t="str">
        <f>IF(Protokoll!W326="","",Protokoll!W326)</f>
        <v/>
      </c>
      <c r="X326" s="81" t="str">
        <f t="shared" ref="X326:X389" ca="1" si="133">IF((COUNT(N326:V326))=0,"",(SUM(AB326:AJ326)/8))</f>
        <v/>
      </c>
      <c r="AB326" t="str">
        <f t="shared" ca="1" si="114"/>
        <v/>
      </c>
      <c r="AC326" t="str">
        <f t="shared" ca="1" si="115"/>
        <v/>
      </c>
      <c r="AD326" t="str">
        <f t="shared" ca="1" si="116"/>
        <v/>
      </c>
      <c r="AE326" t="str">
        <f t="shared" ca="1" si="117"/>
        <v/>
      </c>
      <c r="AF326" t="str">
        <f t="shared" ca="1" si="118"/>
        <v/>
      </c>
      <c r="AG326" t="str">
        <f t="shared" ca="1" si="119"/>
        <v/>
      </c>
      <c r="AH326" t="str">
        <f t="shared" ca="1" si="120"/>
        <v/>
      </c>
      <c r="AI326" t="str">
        <f t="shared" ca="1" si="121"/>
        <v/>
      </c>
      <c r="AJ326" t="str">
        <f t="shared" ca="1" si="122"/>
        <v/>
      </c>
      <c r="AL326" t="str">
        <f t="shared" ca="1" si="123"/>
        <v/>
      </c>
      <c r="AM326" t="str">
        <f t="shared" ca="1" si="124"/>
        <v/>
      </c>
      <c r="AN326" t="str">
        <f t="shared" ca="1" si="125"/>
        <v/>
      </c>
      <c r="AO326" t="str">
        <f t="shared" ca="1" si="126"/>
        <v/>
      </c>
      <c r="AP326" t="str">
        <f t="shared" ca="1" si="127"/>
        <v/>
      </c>
      <c r="AQ326" t="str">
        <f t="shared" ca="1" si="128"/>
        <v/>
      </c>
      <c r="AR326" t="str">
        <f t="shared" ca="1" si="129"/>
        <v/>
      </c>
      <c r="AS326" t="str">
        <f t="shared" ca="1" si="130"/>
        <v/>
      </c>
      <c r="AT326" t="str">
        <f t="shared" ca="1" si="131"/>
        <v/>
      </c>
    </row>
    <row r="327" spans="1:46" x14ac:dyDescent="0.3">
      <c r="A327" s="2">
        <v>325</v>
      </c>
      <c r="B327" s="19" t="str">
        <f t="shared" si="132"/>
        <v/>
      </c>
      <c r="C327" s="20" t="str">
        <f>IF(Protokoll!C327="","",Protokoll!C327)</f>
        <v/>
      </c>
      <c r="D327" s="20" t="str">
        <f>IF(Protokoll!D327="","",Protokoll!D327)</f>
        <v/>
      </c>
      <c r="E327" s="20" t="str">
        <f>IF(Protokoll!E327="","",Protokoll!E327)</f>
        <v/>
      </c>
      <c r="F327" s="20" t="str">
        <f>IF(Protokoll!F327="","",Protokoll!F327)</f>
        <v/>
      </c>
      <c r="G327" s="82" t="str">
        <f>IF(Protokoll!G327="","",Protokoll!G327)</f>
        <v/>
      </c>
      <c r="H327" s="20" t="str">
        <f>IF(Protokoll!H327="","",Protokoll!H327)</f>
        <v/>
      </c>
      <c r="I327" s="20" t="str">
        <f>IF(Protokoll!I327="","",Protokoll!I327)</f>
        <v/>
      </c>
      <c r="J327" s="83" t="str">
        <f>IF(Protokoll!J327="","",Protokoll!J327)</f>
        <v/>
      </c>
      <c r="K327" s="20" t="str">
        <f>IF(Protokoll!K327="","",Protokoll!K327)</f>
        <v/>
      </c>
      <c r="L327" s="20" t="str">
        <f>IF(Protokoll!L327="","",Protokoll!L327)</f>
        <v/>
      </c>
      <c r="M327" s="84" t="str">
        <f>IF(Protokoll!M327="","",Protokoll!M327)</f>
        <v/>
      </c>
      <c r="N327" s="20" t="str">
        <f ca="1">IF(Protokoll!N327="","",VLOOKUP(Protokoll!N327,(INDIRECT(CONCATENATE($B327,"!Q2:S22"))),3,1))</f>
        <v/>
      </c>
      <c r="O327" s="20" t="str">
        <f ca="1">IF(Protokoll!O327="","",VLOOKUP(Protokoll!O327,(INDIRECT(CONCATENATE($B327,"!G2:O22"))),9,1))</f>
        <v/>
      </c>
      <c r="P327" s="20" t="str">
        <f ca="1">IF(Protokoll!P327="","",VLOOKUP(Protokoll!P327,(INDIRECT(CONCATENATE($B327,"!H2:O22"))),8,1))</f>
        <v/>
      </c>
      <c r="Q327" s="20" t="str">
        <f ca="1">IF(Protokoll!Q327="","",VLOOKUP(Protokoll!Q327,(INDIRECT(CONCATENATE($B327,"!I2:O22"))),7,1))</f>
        <v/>
      </c>
      <c r="R327" s="20" t="str">
        <f ca="1">IF(Protokoll!R327="","",VLOOKUP(Protokoll!R327,(INDIRECT(CONCATENATE($B327,"!J2:O22"))),6,1))</f>
        <v/>
      </c>
      <c r="S327" s="20" t="str">
        <f ca="1">IF(Protokoll!S327="","",VLOOKUP(Protokoll!S327,(INDIRECT(CONCATENATE($B327,"!K2:O22"))),5,1))</f>
        <v/>
      </c>
      <c r="T327" s="20" t="str">
        <f ca="1">IF(Protokoll!T327="","",VLOOKUP(Protokoll!T327,(INDIRECT(CONCATENATE($B327,"!R2:S22"))),2,1))</f>
        <v/>
      </c>
      <c r="U327" s="20" t="str">
        <f ca="1">IF(Protokoll!U327="","",VLOOKUP(Protokoll!U327,(INDIRECT(CONCATENATE($B327,"!M2:O22"))),3,1))</f>
        <v/>
      </c>
      <c r="V327" s="20" t="str">
        <f ca="1">IF(Protokoll!V327="","",VLOOKUP(Protokoll!V327,(INDIRECT(CONCATENATE($B327,"!N2:O22"))),2,1))</f>
        <v/>
      </c>
      <c r="W327" s="83" t="str">
        <f>IF(Protokoll!W327="","",Protokoll!W327)</f>
        <v/>
      </c>
      <c r="X327" s="85" t="str">
        <f t="shared" ca="1" si="133"/>
        <v/>
      </c>
      <c r="AB327" t="str">
        <f t="shared" ca="1" si="114"/>
        <v/>
      </c>
      <c r="AC327" t="str">
        <f t="shared" ca="1" si="115"/>
        <v/>
      </c>
      <c r="AD327" t="str">
        <f t="shared" ca="1" si="116"/>
        <v/>
      </c>
      <c r="AE327" t="str">
        <f t="shared" ca="1" si="117"/>
        <v/>
      </c>
      <c r="AF327" t="str">
        <f t="shared" ca="1" si="118"/>
        <v/>
      </c>
      <c r="AG327" t="str">
        <f t="shared" ca="1" si="119"/>
        <v/>
      </c>
      <c r="AH327" t="str">
        <f t="shared" ca="1" si="120"/>
        <v/>
      </c>
      <c r="AI327" t="str">
        <f t="shared" ca="1" si="121"/>
        <v/>
      </c>
      <c r="AJ327" t="str">
        <f t="shared" ca="1" si="122"/>
        <v/>
      </c>
      <c r="AL327" t="str">
        <f t="shared" ca="1" si="123"/>
        <v/>
      </c>
      <c r="AM327" t="str">
        <f t="shared" ca="1" si="124"/>
        <v/>
      </c>
      <c r="AN327" t="str">
        <f t="shared" ca="1" si="125"/>
        <v/>
      </c>
      <c r="AO327" t="str">
        <f t="shared" ca="1" si="126"/>
        <v/>
      </c>
      <c r="AP327" t="str">
        <f t="shared" ca="1" si="127"/>
        <v/>
      </c>
      <c r="AQ327" t="str">
        <f t="shared" ca="1" si="128"/>
        <v/>
      </c>
      <c r="AR327" t="str">
        <f t="shared" ca="1" si="129"/>
        <v/>
      </c>
      <c r="AS327" t="str">
        <f t="shared" ca="1" si="130"/>
        <v/>
      </c>
      <c r="AT327" t="str">
        <f t="shared" ca="1" si="131"/>
        <v/>
      </c>
    </row>
    <row r="328" spans="1:46" x14ac:dyDescent="0.3">
      <c r="A328" s="15">
        <v>326</v>
      </c>
      <c r="B328" s="16" t="str">
        <f t="shared" si="132"/>
        <v/>
      </c>
      <c r="C328" s="18" t="str">
        <f>IF(Protokoll!C328="","",Protokoll!C328)</f>
        <v/>
      </c>
      <c r="D328" s="18" t="str">
        <f>IF(Protokoll!D328="","",Protokoll!D328)</f>
        <v/>
      </c>
      <c r="E328" s="18" t="str">
        <f>IF(Protokoll!E328="","",Protokoll!E328)</f>
        <v/>
      </c>
      <c r="F328" s="18" t="str">
        <f>IF(Protokoll!F328="","",Protokoll!F328)</f>
        <v/>
      </c>
      <c r="G328" s="86" t="str">
        <f>IF(Protokoll!G328="","",Protokoll!G328)</f>
        <v/>
      </c>
      <c r="H328" s="18" t="str">
        <f>IF(Protokoll!H328="","",Protokoll!H328)</f>
        <v/>
      </c>
      <c r="I328" s="18" t="str">
        <f>IF(Protokoll!I328="","",Protokoll!I328)</f>
        <v/>
      </c>
      <c r="J328" s="79" t="str">
        <f>IF(Protokoll!J328="","",Protokoll!J328)</f>
        <v/>
      </c>
      <c r="K328" s="18" t="str">
        <f>IF(Protokoll!K328="","",Protokoll!K328)</f>
        <v/>
      </c>
      <c r="L328" s="18" t="str">
        <f>IF(Protokoll!L328="","",Protokoll!L328)</f>
        <v/>
      </c>
      <c r="M328" s="80" t="str">
        <f>IF(Protokoll!M328="","",Protokoll!M328)</f>
        <v/>
      </c>
      <c r="N328" s="18" t="str">
        <f ca="1">IF(Protokoll!N328="","",VLOOKUP(Protokoll!N328,(INDIRECT(CONCATENATE($B328,"!Q2:S22"))),3,1))</f>
        <v/>
      </c>
      <c r="O328" s="18" t="str">
        <f ca="1">IF(Protokoll!O328="","",VLOOKUP(Protokoll!O328,(INDIRECT(CONCATENATE($B328,"!G2:O22"))),9,1))</f>
        <v/>
      </c>
      <c r="P328" s="18" t="str">
        <f ca="1">IF(Protokoll!P328="","",VLOOKUP(Protokoll!P328,(INDIRECT(CONCATENATE($B328,"!H2:O22"))),8,1))</f>
        <v/>
      </c>
      <c r="Q328" s="18" t="str">
        <f ca="1">IF(Protokoll!Q328="","",VLOOKUP(Protokoll!Q328,(INDIRECT(CONCATENATE($B328,"!I2:O22"))),7,1))</f>
        <v/>
      </c>
      <c r="R328" s="18" t="str">
        <f ca="1">IF(Protokoll!R328="","",VLOOKUP(Protokoll!R328,(INDIRECT(CONCATENATE($B328,"!J2:O22"))),6,1))</f>
        <v/>
      </c>
      <c r="S328" s="18" t="str">
        <f ca="1">IF(Protokoll!S328="","",VLOOKUP(Protokoll!S328,(INDIRECT(CONCATENATE($B328,"!K2:O22"))),5,1))</f>
        <v/>
      </c>
      <c r="T328" s="18" t="str">
        <f ca="1">IF(Protokoll!T328="","",VLOOKUP(Protokoll!T328,(INDIRECT(CONCATENATE($B328,"!R2:S22"))),2,1))</f>
        <v/>
      </c>
      <c r="U328" s="18" t="str">
        <f ca="1">IF(Protokoll!U328="","",VLOOKUP(Protokoll!U328,(INDIRECT(CONCATENATE($B328,"!M2:O22"))),3,1))</f>
        <v/>
      </c>
      <c r="V328" s="18" t="str">
        <f ca="1">IF(Protokoll!V328="","",VLOOKUP(Protokoll!V328,(INDIRECT(CONCATENATE($B328,"!N2:O22"))),2,1))</f>
        <v/>
      </c>
      <c r="W328" s="79" t="str">
        <f>IF(Protokoll!W328="","",Protokoll!W328)</f>
        <v/>
      </c>
      <c r="X328" s="81" t="str">
        <f t="shared" ca="1" si="133"/>
        <v/>
      </c>
      <c r="AB328" t="str">
        <f t="shared" ca="1" si="114"/>
        <v/>
      </c>
      <c r="AC328" t="str">
        <f t="shared" ca="1" si="115"/>
        <v/>
      </c>
      <c r="AD328" t="str">
        <f t="shared" ca="1" si="116"/>
        <v/>
      </c>
      <c r="AE328" t="str">
        <f t="shared" ca="1" si="117"/>
        <v/>
      </c>
      <c r="AF328" t="str">
        <f t="shared" ca="1" si="118"/>
        <v/>
      </c>
      <c r="AG328" t="str">
        <f t="shared" ca="1" si="119"/>
        <v/>
      </c>
      <c r="AH328" t="str">
        <f t="shared" ca="1" si="120"/>
        <v/>
      </c>
      <c r="AI328" t="str">
        <f t="shared" ca="1" si="121"/>
        <v/>
      </c>
      <c r="AJ328" t="str">
        <f t="shared" ca="1" si="122"/>
        <v/>
      </c>
      <c r="AL328" t="str">
        <f t="shared" ca="1" si="123"/>
        <v/>
      </c>
      <c r="AM328" t="str">
        <f t="shared" ca="1" si="124"/>
        <v/>
      </c>
      <c r="AN328" t="str">
        <f t="shared" ca="1" si="125"/>
        <v/>
      </c>
      <c r="AO328" t="str">
        <f t="shared" ca="1" si="126"/>
        <v/>
      </c>
      <c r="AP328" t="str">
        <f t="shared" ca="1" si="127"/>
        <v/>
      </c>
      <c r="AQ328" t="str">
        <f t="shared" ca="1" si="128"/>
        <v/>
      </c>
      <c r="AR328" t="str">
        <f t="shared" ca="1" si="129"/>
        <v/>
      </c>
      <c r="AS328" t="str">
        <f t="shared" ca="1" si="130"/>
        <v/>
      </c>
      <c r="AT328" t="str">
        <f t="shared" ca="1" si="131"/>
        <v/>
      </c>
    </row>
    <row r="329" spans="1:46" x14ac:dyDescent="0.3">
      <c r="A329" s="2">
        <v>327</v>
      </c>
      <c r="B329" s="19" t="str">
        <f t="shared" si="132"/>
        <v/>
      </c>
      <c r="C329" s="20" t="str">
        <f>IF(Protokoll!C329="","",Protokoll!C329)</f>
        <v/>
      </c>
      <c r="D329" s="20" t="str">
        <f>IF(Protokoll!D329="","",Protokoll!D329)</f>
        <v/>
      </c>
      <c r="E329" s="20" t="str">
        <f>IF(Protokoll!E329="","",Protokoll!E329)</f>
        <v/>
      </c>
      <c r="F329" s="20" t="str">
        <f>IF(Protokoll!F329="","",Protokoll!F329)</f>
        <v/>
      </c>
      <c r="G329" s="82" t="str">
        <f>IF(Protokoll!G329="","",Protokoll!G329)</f>
        <v/>
      </c>
      <c r="H329" s="20" t="str">
        <f>IF(Protokoll!H329="","",Protokoll!H329)</f>
        <v/>
      </c>
      <c r="I329" s="20" t="str">
        <f>IF(Protokoll!I329="","",Protokoll!I329)</f>
        <v/>
      </c>
      <c r="J329" s="83" t="str">
        <f>IF(Protokoll!J329="","",Protokoll!J329)</f>
        <v/>
      </c>
      <c r="K329" s="20" t="str">
        <f>IF(Protokoll!K329="","",Protokoll!K329)</f>
        <v/>
      </c>
      <c r="L329" s="20" t="str">
        <f>IF(Protokoll!L329="","",Protokoll!L329)</f>
        <v/>
      </c>
      <c r="M329" s="84" t="str">
        <f>IF(Protokoll!M329="","",Protokoll!M329)</f>
        <v/>
      </c>
      <c r="N329" s="20" t="str">
        <f ca="1">IF(Protokoll!N329="","",VLOOKUP(Protokoll!N329,(INDIRECT(CONCATENATE($B329,"!Q2:S22"))),3,1))</f>
        <v/>
      </c>
      <c r="O329" s="20" t="str">
        <f ca="1">IF(Protokoll!O329="","",VLOOKUP(Protokoll!O329,(INDIRECT(CONCATENATE($B329,"!G2:O22"))),9,1))</f>
        <v/>
      </c>
      <c r="P329" s="20" t="str">
        <f ca="1">IF(Protokoll!P329="","",VLOOKUP(Protokoll!P329,(INDIRECT(CONCATENATE($B329,"!H2:O22"))),8,1))</f>
        <v/>
      </c>
      <c r="Q329" s="20" t="str">
        <f ca="1">IF(Protokoll!Q329="","",VLOOKUP(Protokoll!Q329,(INDIRECT(CONCATENATE($B329,"!I2:O22"))),7,1))</f>
        <v/>
      </c>
      <c r="R329" s="20" t="str">
        <f ca="1">IF(Protokoll!R329="","",VLOOKUP(Protokoll!R329,(INDIRECT(CONCATENATE($B329,"!J2:O22"))),6,1))</f>
        <v/>
      </c>
      <c r="S329" s="20" t="str">
        <f ca="1">IF(Protokoll!S329="","",VLOOKUP(Protokoll!S329,(INDIRECT(CONCATENATE($B329,"!K2:O22"))),5,1))</f>
        <v/>
      </c>
      <c r="T329" s="20" t="str">
        <f ca="1">IF(Protokoll!T329="","",VLOOKUP(Protokoll!T329,(INDIRECT(CONCATENATE($B329,"!R2:S22"))),2,1))</f>
        <v/>
      </c>
      <c r="U329" s="20" t="str">
        <f ca="1">IF(Protokoll!U329="","",VLOOKUP(Protokoll!U329,(INDIRECT(CONCATENATE($B329,"!M2:O22"))),3,1))</f>
        <v/>
      </c>
      <c r="V329" s="20" t="str">
        <f ca="1">IF(Protokoll!V329="","",VLOOKUP(Protokoll!V329,(INDIRECT(CONCATENATE($B329,"!N2:O22"))),2,1))</f>
        <v/>
      </c>
      <c r="W329" s="83" t="str">
        <f>IF(Protokoll!W329="","",Protokoll!W329)</f>
        <v/>
      </c>
      <c r="X329" s="85" t="str">
        <f t="shared" ca="1" si="133"/>
        <v/>
      </c>
      <c r="AB329" t="str">
        <f t="shared" ca="1" si="114"/>
        <v/>
      </c>
      <c r="AC329" t="str">
        <f t="shared" ca="1" si="115"/>
        <v/>
      </c>
      <c r="AD329" t="str">
        <f t="shared" ca="1" si="116"/>
        <v/>
      </c>
      <c r="AE329" t="str">
        <f t="shared" ca="1" si="117"/>
        <v/>
      </c>
      <c r="AF329" t="str">
        <f t="shared" ca="1" si="118"/>
        <v/>
      </c>
      <c r="AG329" t="str">
        <f t="shared" ca="1" si="119"/>
        <v/>
      </c>
      <c r="AH329" t="str">
        <f t="shared" ca="1" si="120"/>
        <v/>
      </c>
      <c r="AI329" t="str">
        <f t="shared" ca="1" si="121"/>
        <v/>
      </c>
      <c r="AJ329" t="str">
        <f t="shared" ca="1" si="122"/>
        <v/>
      </c>
      <c r="AL329" t="str">
        <f t="shared" ca="1" si="123"/>
        <v/>
      </c>
      <c r="AM329" t="str">
        <f t="shared" ca="1" si="124"/>
        <v/>
      </c>
      <c r="AN329" t="str">
        <f t="shared" ca="1" si="125"/>
        <v/>
      </c>
      <c r="AO329" t="str">
        <f t="shared" ca="1" si="126"/>
        <v/>
      </c>
      <c r="AP329" t="str">
        <f t="shared" ca="1" si="127"/>
        <v/>
      </c>
      <c r="AQ329" t="str">
        <f t="shared" ca="1" si="128"/>
        <v/>
      </c>
      <c r="AR329" t="str">
        <f t="shared" ca="1" si="129"/>
        <v/>
      </c>
      <c r="AS329" t="str">
        <f t="shared" ca="1" si="130"/>
        <v/>
      </c>
      <c r="AT329" t="str">
        <f t="shared" ca="1" si="131"/>
        <v/>
      </c>
    </row>
    <row r="330" spans="1:46" x14ac:dyDescent="0.3">
      <c r="A330" s="15">
        <v>328</v>
      </c>
      <c r="B330" s="16" t="str">
        <f t="shared" si="132"/>
        <v/>
      </c>
      <c r="C330" s="18" t="str">
        <f>IF(Protokoll!C330="","",Protokoll!C330)</f>
        <v/>
      </c>
      <c r="D330" s="18" t="str">
        <f>IF(Protokoll!D330="","",Protokoll!D330)</f>
        <v/>
      </c>
      <c r="E330" s="18" t="str">
        <f>IF(Protokoll!E330="","",Protokoll!E330)</f>
        <v/>
      </c>
      <c r="F330" s="18" t="str">
        <f>IF(Protokoll!F330="","",Protokoll!F330)</f>
        <v/>
      </c>
      <c r="G330" s="86" t="str">
        <f>IF(Protokoll!G330="","",Protokoll!G330)</f>
        <v/>
      </c>
      <c r="H330" s="18" t="str">
        <f>IF(Protokoll!H330="","",Protokoll!H330)</f>
        <v/>
      </c>
      <c r="I330" s="18" t="str">
        <f>IF(Protokoll!I330="","",Protokoll!I330)</f>
        <v/>
      </c>
      <c r="J330" s="79" t="str">
        <f>IF(Protokoll!J330="","",Protokoll!J330)</f>
        <v/>
      </c>
      <c r="K330" s="18" t="str">
        <f>IF(Protokoll!K330="","",Protokoll!K330)</f>
        <v/>
      </c>
      <c r="L330" s="18" t="str">
        <f>IF(Protokoll!L330="","",Protokoll!L330)</f>
        <v/>
      </c>
      <c r="M330" s="80" t="str">
        <f>IF(Protokoll!M330="","",Protokoll!M330)</f>
        <v/>
      </c>
      <c r="N330" s="18" t="str">
        <f ca="1">IF(Protokoll!N330="","",VLOOKUP(Protokoll!N330,(INDIRECT(CONCATENATE($B330,"!Q2:S22"))),3,1))</f>
        <v/>
      </c>
      <c r="O330" s="18" t="str">
        <f ca="1">IF(Protokoll!O330="","",VLOOKUP(Protokoll!O330,(INDIRECT(CONCATENATE($B330,"!G2:O22"))),9,1))</f>
        <v/>
      </c>
      <c r="P330" s="18" t="str">
        <f ca="1">IF(Protokoll!P330="","",VLOOKUP(Protokoll!P330,(INDIRECT(CONCATENATE($B330,"!H2:O22"))),8,1))</f>
        <v/>
      </c>
      <c r="Q330" s="18" t="str">
        <f ca="1">IF(Protokoll!Q330="","",VLOOKUP(Protokoll!Q330,(INDIRECT(CONCATENATE($B330,"!I2:O22"))),7,1))</f>
        <v/>
      </c>
      <c r="R330" s="18" t="str">
        <f ca="1">IF(Protokoll!R330="","",VLOOKUP(Protokoll!R330,(INDIRECT(CONCATENATE($B330,"!J2:O22"))),6,1))</f>
        <v/>
      </c>
      <c r="S330" s="18" t="str">
        <f ca="1">IF(Protokoll!S330="","",VLOOKUP(Protokoll!S330,(INDIRECT(CONCATENATE($B330,"!K2:O22"))),5,1))</f>
        <v/>
      </c>
      <c r="T330" s="18" t="str">
        <f ca="1">IF(Protokoll!T330="","",VLOOKUP(Protokoll!T330,(INDIRECT(CONCATENATE($B330,"!R2:S22"))),2,1))</f>
        <v/>
      </c>
      <c r="U330" s="18" t="str">
        <f ca="1">IF(Protokoll!U330="","",VLOOKUP(Protokoll!U330,(INDIRECT(CONCATENATE($B330,"!M2:O22"))),3,1))</f>
        <v/>
      </c>
      <c r="V330" s="18" t="str">
        <f ca="1">IF(Protokoll!V330="","",VLOOKUP(Protokoll!V330,(INDIRECT(CONCATENATE($B330,"!N2:O22"))),2,1))</f>
        <v/>
      </c>
      <c r="W330" s="79" t="str">
        <f>IF(Protokoll!W330="","",Protokoll!W330)</f>
        <v/>
      </c>
      <c r="X330" s="81" t="str">
        <f t="shared" ca="1" si="133"/>
        <v/>
      </c>
      <c r="AB330" t="str">
        <f t="shared" ca="1" si="114"/>
        <v/>
      </c>
      <c r="AC330" t="str">
        <f t="shared" ca="1" si="115"/>
        <v/>
      </c>
      <c r="AD330" t="str">
        <f t="shared" ca="1" si="116"/>
        <v/>
      </c>
      <c r="AE330" t="str">
        <f t="shared" ca="1" si="117"/>
        <v/>
      </c>
      <c r="AF330" t="str">
        <f t="shared" ca="1" si="118"/>
        <v/>
      </c>
      <c r="AG330" t="str">
        <f t="shared" ca="1" si="119"/>
        <v/>
      </c>
      <c r="AH330" t="str">
        <f t="shared" ca="1" si="120"/>
        <v/>
      </c>
      <c r="AI330" t="str">
        <f t="shared" ca="1" si="121"/>
        <v/>
      </c>
      <c r="AJ330" t="str">
        <f t="shared" ca="1" si="122"/>
        <v/>
      </c>
      <c r="AL330" t="str">
        <f t="shared" ca="1" si="123"/>
        <v/>
      </c>
      <c r="AM330" t="str">
        <f t="shared" ca="1" si="124"/>
        <v/>
      </c>
      <c r="AN330" t="str">
        <f t="shared" ca="1" si="125"/>
        <v/>
      </c>
      <c r="AO330" t="str">
        <f t="shared" ca="1" si="126"/>
        <v/>
      </c>
      <c r="AP330" t="str">
        <f t="shared" ca="1" si="127"/>
        <v/>
      </c>
      <c r="AQ330" t="str">
        <f t="shared" ca="1" si="128"/>
        <v/>
      </c>
      <c r="AR330" t="str">
        <f t="shared" ca="1" si="129"/>
        <v/>
      </c>
      <c r="AS330" t="str">
        <f t="shared" ca="1" si="130"/>
        <v/>
      </c>
      <c r="AT330" t="str">
        <f t="shared" ca="1" si="131"/>
        <v/>
      </c>
    </row>
    <row r="331" spans="1:46" x14ac:dyDescent="0.3">
      <c r="A331" s="2">
        <v>329</v>
      </c>
      <c r="B331" s="19" t="str">
        <f t="shared" si="132"/>
        <v/>
      </c>
      <c r="C331" s="20" t="str">
        <f>IF(Protokoll!C331="","",Protokoll!C331)</f>
        <v/>
      </c>
      <c r="D331" s="20" t="str">
        <f>IF(Protokoll!D331="","",Protokoll!D331)</f>
        <v/>
      </c>
      <c r="E331" s="20" t="str">
        <f>IF(Protokoll!E331="","",Protokoll!E331)</f>
        <v/>
      </c>
      <c r="F331" s="20" t="str">
        <f>IF(Protokoll!F331="","",Protokoll!F331)</f>
        <v/>
      </c>
      <c r="G331" s="82" t="str">
        <f>IF(Protokoll!G331="","",Protokoll!G331)</f>
        <v/>
      </c>
      <c r="H331" s="20" t="str">
        <f>IF(Protokoll!H331="","",Protokoll!H331)</f>
        <v/>
      </c>
      <c r="I331" s="20" t="str">
        <f>IF(Protokoll!I331="","",Protokoll!I331)</f>
        <v/>
      </c>
      <c r="J331" s="83" t="str">
        <f>IF(Protokoll!J331="","",Protokoll!J331)</f>
        <v/>
      </c>
      <c r="K331" s="20" t="str">
        <f>IF(Protokoll!K331="","",Protokoll!K331)</f>
        <v/>
      </c>
      <c r="L331" s="20" t="str">
        <f>IF(Protokoll!L331="","",Protokoll!L331)</f>
        <v/>
      </c>
      <c r="M331" s="84" t="str">
        <f>IF(Protokoll!M331="","",Protokoll!M331)</f>
        <v/>
      </c>
      <c r="N331" s="20" t="str">
        <f ca="1">IF(Protokoll!N331="","",VLOOKUP(Protokoll!N331,(INDIRECT(CONCATENATE($B331,"!Q2:S22"))),3,1))</f>
        <v/>
      </c>
      <c r="O331" s="20" t="str">
        <f ca="1">IF(Protokoll!O331="","",VLOOKUP(Protokoll!O331,(INDIRECT(CONCATENATE($B331,"!G2:O22"))),9,1))</f>
        <v/>
      </c>
      <c r="P331" s="20" t="str">
        <f ca="1">IF(Protokoll!P331="","",VLOOKUP(Protokoll!P331,(INDIRECT(CONCATENATE($B331,"!H2:O22"))),8,1))</f>
        <v/>
      </c>
      <c r="Q331" s="20" t="str">
        <f ca="1">IF(Protokoll!Q331="","",VLOOKUP(Protokoll!Q331,(INDIRECT(CONCATENATE($B331,"!I2:O22"))),7,1))</f>
        <v/>
      </c>
      <c r="R331" s="20" t="str">
        <f ca="1">IF(Protokoll!R331="","",VLOOKUP(Protokoll!R331,(INDIRECT(CONCATENATE($B331,"!J2:O22"))),6,1))</f>
        <v/>
      </c>
      <c r="S331" s="20" t="str">
        <f ca="1">IF(Protokoll!S331="","",VLOOKUP(Protokoll!S331,(INDIRECT(CONCATENATE($B331,"!K2:O22"))),5,1))</f>
        <v/>
      </c>
      <c r="T331" s="20" t="str">
        <f ca="1">IF(Protokoll!T331="","",VLOOKUP(Protokoll!T331,(INDIRECT(CONCATENATE($B331,"!R2:S22"))),2,1))</f>
        <v/>
      </c>
      <c r="U331" s="20" t="str">
        <f ca="1">IF(Protokoll!U331="","",VLOOKUP(Protokoll!U331,(INDIRECT(CONCATENATE($B331,"!M2:O22"))),3,1))</f>
        <v/>
      </c>
      <c r="V331" s="20" t="str">
        <f ca="1">IF(Protokoll!V331="","",VLOOKUP(Protokoll!V331,(INDIRECT(CONCATENATE($B331,"!N2:O22"))),2,1))</f>
        <v/>
      </c>
      <c r="W331" s="83" t="str">
        <f>IF(Protokoll!W331="","",Protokoll!W331)</f>
        <v/>
      </c>
      <c r="X331" s="85" t="str">
        <f t="shared" ca="1" si="133"/>
        <v/>
      </c>
      <c r="AB331" t="str">
        <f t="shared" ca="1" si="114"/>
        <v/>
      </c>
      <c r="AC331" t="str">
        <f t="shared" ca="1" si="115"/>
        <v/>
      </c>
      <c r="AD331" t="str">
        <f t="shared" ca="1" si="116"/>
        <v/>
      </c>
      <c r="AE331" t="str">
        <f t="shared" ca="1" si="117"/>
        <v/>
      </c>
      <c r="AF331" t="str">
        <f t="shared" ca="1" si="118"/>
        <v/>
      </c>
      <c r="AG331" t="str">
        <f t="shared" ca="1" si="119"/>
        <v/>
      </c>
      <c r="AH331" t="str">
        <f t="shared" ca="1" si="120"/>
        <v/>
      </c>
      <c r="AI331" t="str">
        <f t="shared" ca="1" si="121"/>
        <v/>
      </c>
      <c r="AJ331" t="str">
        <f t="shared" ca="1" si="122"/>
        <v/>
      </c>
      <c r="AL331" t="str">
        <f t="shared" ca="1" si="123"/>
        <v/>
      </c>
      <c r="AM331" t="str">
        <f t="shared" ca="1" si="124"/>
        <v/>
      </c>
      <c r="AN331" t="str">
        <f t="shared" ca="1" si="125"/>
        <v/>
      </c>
      <c r="AO331" t="str">
        <f t="shared" ca="1" si="126"/>
        <v/>
      </c>
      <c r="AP331" t="str">
        <f t="shared" ca="1" si="127"/>
        <v/>
      </c>
      <c r="AQ331" t="str">
        <f t="shared" ca="1" si="128"/>
        <v/>
      </c>
      <c r="AR331" t="str">
        <f t="shared" ca="1" si="129"/>
        <v/>
      </c>
      <c r="AS331" t="str">
        <f t="shared" ca="1" si="130"/>
        <v/>
      </c>
      <c r="AT331" t="str">
        <f t="shared" ca="1" si="131"/>
        <v/>
      </c>
    </row>
    <row r="332" spans="1:46" x14ac:dyDescent="0.3">
      <c r="A332" s="15">
        <v>330</v>
      </c>
      <c r="B332" s="16" t="str">
        <f t="shared" si="132"/>
        <v/>
      </c>
      <c r="C332" s="18" t="str">
        <f>IF(Protokoll!C332="","",Protokoll!C332)</f>
        <v/>
      </c>
      <c r="D332" s="18" t="str">
        <f>IF(Protokoll!D332="","",Protokoll!D332)</f>
        <v/>
      </c>
      <c r="E332" s="18" t="str">
        <f>IF(Protokoll!E332="","",Protokoll!E332)</f>
        <v/>
      </c>
      <c r="F332" s="18" t="str">
        <f>IF(Protokoll!F332="","",Protokoll!F332)</f>
        <v/>
      </c>
      <c r="G332" s="86" t="str">
        <f>IF(Protokoll!G332="","",Protokoll!G332)</f>
        <v/>
      </c>
      <c r="H332" s="18" t="str">
        <f>IF(Protokoll!H332="","",Protokoll!H332)</f>
        <v/>
      </c>
      <c r="I332" s="18" t="str">
        <f>IF(Protokoll!I332="","",Protokoll!I332)</f>
        <v/>
      </c>
      <c r="J332" s="79" t="str">
        <f>IF(Protokoll!J332="","",Protokoll!J332)</f>
        <v/>
      </c>
      <c r="K332" s="18" t="str">
        <f>IF(Protokoll!K332="","",Protokoll!K332)</f>
        <v/>
      </c>
      <c r="L332" s="18" t="str">
        <f>IF(Protokoll!L332="","",Protokoll!L332)</f>
        <v/>
      </c>
      <c r="M332" s="80" t="str">
        <f>IF(Protokoll!M332="","",Protokoll!M332)</f>
        <v/>
      </c>
      <c r="N332" s="18" t="str">
        <f ca="1">IF(Protokoll!N332="","",VLOOKUP(Protokoll!N332,(INDIRECT(CONCATENATE($B332,"!Q2:S22"))),3,1))</f>
        <v/>
      </c>
      <c r="O332" s="18" t="str">
        <f ca="1">IF(Protokoll!O332="","",VLOOKUP(Protokoll!O332,(INDIRECT(CONCATENATE($B332,"!G2:O22"))),9,1))</f>
        <v/>
      </c>
      <c r="P332" s="18" t="str">
        <f ca="1">IF(Protokoll!P332="","",VLOOKUP(Protokoll!P332,(INDIRECT(CONCATENATE($B332,"!H2:O22"))),8,1))</f>
        <v/>
      </c>
      <c r="Q332" s="18" t="str">
        <f ca="1">IF(Protokoll!Q332="","",VLOOKUP(Protokoll!Q332,(INDIRECT(CONCATENATE($B332,"!I2:O22"))),7,1))</f>
        <v/>
      </c>
      <c r="R332" s="18" t="str">
        <f ca="1">IF(Protokoll!R332="","",VLOOKUP(Protokoll!R332,(INDIRECT(CONCATENATE($B332,"!J2:O22"))),6,1))</f>
        <v/>
      </c>
      <c r="S332" s="18" t="str">
        <f ca="1">IF(Protokoll!S332="","",VLOOKUP(Protokoll!S332,(INDIRECT(CONCATENATE($B332,"!K2:O22"))),5,1))</f>
        <v/>
      </c>
      <c r="T332" s="18" t="str">
        <f ca="1">IF(Protokoll!T332="","",VLOOKUP(Protokoll!T332,(INDIRECT(CONCATENATE($B332,"!R2:S22"))),2,1))</f>
        <v/>
      </c>
      <c r="U332" s="18" t="str">
        <f ca="1">IF(Protokoll!U332="","",VLOOKUP(Protokoll!U332,(INDIRECT(CONCATENATE($B332,"!M2:O22"))),3,1))</f>
        <v/>
      </c>
      <c r="V332" s="18" t="str">
        <f ca="1">IF(Protokoll!V332="","",VLOOKUP(Protokoll!V332,(INDIRECT(CONCATENATE($B332,"!N2:O22"))),2,1))</f>
        <v/>
      </c>
      <c r="W332" s="79" t="str">
        <f>IF(Protokoll!W332="","",Protokoll!W332)</f>
        <v/>
      </c>
      <c r="X332" s="81" t="str">
        <f t="shared" ca="1" si="133"/>
        <v/>
      </c>
      <c r="AB332" t="str">
        <f t="shared" ca="1" si="114"/>
        <v/>
      </c>
      <c r="AC332" t="str">
        <f t="shared" ca="1" si="115"/>
        <v/>
      </c>
      <c r="AD332" t="str">
        <f t="shared" ca="1" si="116"/>
        <v/>
      </c>
      <c r="AE332" t="str">
        <f t="shared" ca="1" si="117"/>
        <v/>
      </c>
      <c r="AF332" t="str">
        <f t="shared" ca="1" si="118"/>
        <v/>
      </c>
      <c r="AG332" t="str">
        <f t="shared" ca="1" si="119"/>
        <v/>
      </c>
      <c r="AH332" t="str">
        <f t="shared" ca="1" si="120"/>
        <v/>
      </c>
      <c r="AI332" t="str">
        <f t="shared" ca="1" si="121"/>
        <v/>
      </c>
      <c r="AJ332" t="str">
        <f t="shared" ca="1" si="122"/>
        <v/>
      </c>
      <c r="AL332" t="str">
        <f t="shared" ca="1" si="123"/>
        <v/>
      </c>
      <c r="AM332" t="str">
        <f t="shared" ca="1" si="124"/>
        <v/>
      </c>
      <c r="AN332" t="str">
        <f t="shared" ca="1" si="125"/>
        <v/>
      </c>
      <c r="AO332" t="str">
        <f t="shared" ca="1" si="126"/>
        <v/>
      </c>
      <c r="AP332" t="str">
        <f t="shared" ca="1" si="127"/>
        <v/>
      </c>
      <c r="AQ332" t="str">
        <f t="shared" ca="1" si="128"/>
        <v/>
      </c>
      <c r="AR332" t="str">
        <f t="shared" ca="1" si="129"/>
        <v/>
      </c>
      <c r="AS332" t="str">
        <f t="shared" ca="1" si="130"/>
        <v/>
      </c>
      <c r="AT332" t="str">
        <f t="shared" ca="1" si="131"/>
        <v/>
      </c>
    </row>
    <row r="333" spans="1:46" x14ac:dyDescent="0.3">
      <c r="A333" s="2">
        <v>331</v>
      </c>
      <c r="B333" s="19" t="str">
        <f t="shared" si="132"/>
        <v/>
      </c>
      <c r="C333" s="20" t="str">
        <f>IF(Protokoll!C333="","",Protokoll!C333)</f>
        <v/>
      </c>
      <c r="D333" s="20" t="str">
        <f>IF(Protokoll!D333="","",Protokoll!D333)</f>
        <v/>
      </c>
      <c r="E333" s="20" t="str">
        <f>IF(Protokoll!E333="","",Protokoll!E333)</f>
        <v/>
      </c>
      <c r="F333" s="20" t="str">
        <f>IF(Protokoll!F333="","",Protokoll!F333)</f>
        <v/>
      </c>
      <c r="G333" s="82" t="str">
        <f>IF(Protokoll!G333="","",Protokoll!G333)</f>
        <v/>
      </c>
      <c r="H333" s="20" t="str">
        <f>IF(Protokoll!H333="","",Protokoll!H333)</f>
        <v/>
      </c>
      <c r="I333" s="20" t="str">
        <f>IF(Protokoll!I333="","",Protokoll!I333)</f>
        <v/>
      </c>
      <c r="J333" s="83" t="str">
        <f>IF(Protokoll!J333="","",Protokoll!J333)</f>
        <v/>
      </c>
      <c r="K333" s="20" t="str">
        <f>IF(Protokoll!K333="","",Protokoll!K333)</f>
        <v/>
      </c>
      <c r="L333" s="20" t="str">
        <f>IF(Protokoll!L333="","",Protokoll!L333)</f>
        <v/>
      </c>
      <c r="M333" s="84" t="str">
        <f>IF(Protokoll!M333="","",Protokoll!M333)</f>
        <v/>
      </c>
      <c r="N333" s="20" t="str">
        <f ca="1">IF(Protokoll!N333="","",VLOOKUP(Protokoll!N333,(INDIRECT(CONCATENATE($B333,"!Q2:S22"))),3,1))</f>
        <v/>
      </c>
      <c r="O333" s="20" t="str">
        <f ca="1">IF(Protokoll!O333="","",VLOOKUP(Protokoll!O333,(INDIRECT(CONCATENATE($B333,"!G2:O22"))),9,1))</f>
        <v/>
      </c>
      <c r="P333" s="20" t="str">
        <f ca="1">IF(Protokoll!P333="","",VLOOKUP(Protokoll!P333,(INDIRECT(CONCATENATE($B333,"!H2:O22"))),8,1))</f>
        <v/>
      </c>
      <c r="Q333" s="20" t="str">
        <f ca="1">IF(Protokoll!Q333="","",VLOOKUP(Protokoll!Q333,(INDIRECT(CONCATENATE($B333,"!I2:O22"))),7,1))</f>
        <v/>
      </c>
      <c r="R333" s="20" t="str">
        <f ca="1">IF(Protokoll!R333="","",VLOOKUP(Protokoll!R333,(INDIRECT(CONCATENATE($B333,"!J2:O22"))),6,1))</f>
        <v/>
      </c>
      <c r="S333" s="20" t="str">
        <f ca="1">IF(Protokoll!S333="","",VLOOKUP(Protokoll!S333,(INDIRECT(CONCATENATE($B333,"!K2:O22"))),5,1))</f>
        <v/>
      </c>
      <c r="T333" s="20" t="str">
        <f ca="1">IF(Protokoll!T333="","",VLOOKUP(Protokoll!T333,(INDIRECT(CONCATENATE($B333,"!R2:S22"))),2,1))</f>
        <v/>
      </c>
      <c r="U333" s="20" t="str">
        <f ca="1">IF(Protokoll!U333="","",VLOOKUP(Protokoll!U333,(INDIRECT(CONCATENATE($B333,"!M2:O22"))),3,1))</f>
        <v/>
      </c>
      <c r="V333" s="20" t="str">
        <f ca="1">IF(Protokoll!V333="","",VLOOKUP(Protokoll!V333,(INDIRECT(CONCATENATE($B333,"!N2:O22"))),2,1))</f>
        <v/>
      </c>
      <c r="W333" s="83" t="str">
        <f>IF(Protokoll!W333="","",Protokoll!W333)</f>
        <v/>
      </c>
      <c r="X333" s="85" t="str">
        <f t="shared" ca="1" si="133"/>
        <v/>
      </c>
      <c r="AB333" t="str">
        <f t="shared" ca="1" si="114"/>
        <v/>
      </c>
      <c r="AC333" t="str">
        <f t="shared" ca="1" si="115"/>
        <v/>
      </c>
      <c r="AD333" t="str">
        <f t="shared" ca="1" si="116"/>
        <v/>
      </c>
      <c r="AE333" t="str">
        <f t="shared" ca="1" si="117"/>
        <v/>
      </c>
      <c r="AF333" t="str">
        <f t="shared" ca="1" si="118"/>
        <v/>
      </c>
      <c r="AG333" t="str">
        <f t="shared" ca="1" si="119"/>
        <v/>
      </c>
      <c r="AH333" t="str">
        <f t="shared" ca="1" si="120"/>
        <v/>
      </c>
      <c r="AI333" t="str">
        <f t="shared" ca="1" si="121"/>
        <v/>
      </c>
      <c r="AJ333" t="str">
        <f t="shared" ca="1" si="122"/>
        <v/>
      </c>
      <c r="AL333" t="str">
        <f t="shared" ca="1" si="123"/>
        <v/>
      </c>
      <c r="AM333" t="str">
        <f t="shared" ca="1" si="124"/>
        <v/>
      </c>
      <c r="AN333" t="str">
        <f t="shared" ca="1" si="125"/>
        <v/>
      </c>
      <c r="AO333" t="str">
        <f t="shared" ca="1" si="126"/>
        <v/>
      </c>
      <c r="AP333" t="str">
        <f t="shared" ca="1" si="127"/>
        <v/>
      </c>
      <c r="AQ333" t="str">
        <f t="shared" ca="1" si="128"/>
        <v/>
      </c>
      <c r="AR333" t="str">
        <f t="shared" ca="1" si="129"/>
        <v/>
      </c>
      <c r="AS333" t="str">
        <f t="shared" ca="1" si="130"/>
        <v/>
      </c>
      <c r="AT333" t="str">
        <f t="shared" ca="1" si="131"/>
        <v/>
      </c>
    </row>
    <row r="334" spans="1:46" x14ac:dyDescent="0.3">
      <c r="A334" s="15">
        <v>332</v>
      </c>
      <c r="B334" s="16" t="str">
        <f t="shared" si="132"/>
        <v/>
      </c>
      <c r="C334" s="18" t="str">
        <f>IF(Protokoll!C334="","",Protokoll!C334)</f>
        <v/>
      </c>
      <c r="D334" s="18" t="str">
        <f>IF(Protokoll!D334="","",Protokoll!D334)</f>
        <v/>
      </c>
      <c r="E334" s="18" t="str">
        <f>IF(Protokoll!E334="","",Protokoll!E334)</f>
        <v/>
      </c>
      <c r="F334" s="18" t="str">
        <f>IF(Protokoll!F334="","",Protokoll!F334)</f>
        <v/>
      </c>
      <c r="G334" s="86" t="str">
        <f>IF(Protokoll!G334="","",Protokoll!G334)</f>
        <v/>
      </c>
      <c r="H334" s="18" t="str">
        <f>IF(Protokoll!H334="","",Protokoll!H334)</f>
        <v/>
      </c>
      <c r="I334" s="18" t="str">
        <f>IF(Protokoll!I334="","",Protokoll!I334)</f>
        <v/>
      </c>
      <c r="J334" s="79" t="str">
        <f>IF(Protokoll!J334="","",Protokoll!J334)</f>
        <v/>
      </c>
      <c r="K334" s="18" t="str">
        <f>IF(Protokoll!K334="","",Protokoll!K334)</f>
        <v/>
      </c>
      <c r="L334" s="18" t="str">
        <f>IF(Protokoll!L334="","",Protokoll!L334)</f>
        <v/>
      </c>
      <c r="M334" s="80" t="str">
        <f>IF(Protokoll!M334="","",Protokoll!M334)</f>
        <v/>
      </c>
      <c r="N334" s="18" t="str">
        <f ca="1">IF(Protokoll!N334="","",VLOOKUP(Protokoll!N334,(INDIRECT(CONCATENATE($B334,"!Q2:S22"))),3,1))</f>
        <v/>
      </c>
      <c r="O334" s="18" t="str">
        <f ca="1">IF(Protokoll!O334="","",VLOOKUP(Protokoll!O334,(INDIRECT(CONCATENATE($B334,"!G2:O22"))),9,1))</f>
        <v/>
      </c>
      <c r="P334" s="18" t="str">
        <f ca="1">IF(Protokoll!P334="","",VLOOKUP(Protokoll!P334,(INDIRECT(CONCATENATE($B334,"!H2:O22"))),8,1))</f>
        <v/>
      </c>
      <c r="Q334" s="18" t="str">
        <f ca="1">IF(Protokoll!Q334="","",VLOOKUP(Protokoll!Q334,(INDIRECT(CONCATENATE($B334,"!I2:O22"))),7,1))</f>
        <v/>
      </c>
      <c r="R334" s="18" t="str">
        <f ca="1">IF(Protokoll!R334="","",VLOOKUP(Protokoll!R334,(INDIRECT(CONCATENATE($B334,"!J2:O22"))),6,1))</f>
        <v/>
      </c>
      <c r="S334" s="18" t="str">
        <f ca="1">IF(Protokoll!S334="","",VLOOKUP(Protokoll!S334,(INDIRECT(CONCATENATE($B334,"!K2:O22"))),5,1))</f>
        <v/>
      </c>
      <c r="T334" s="18" t="str">
        <f ca="1">IF(Protokoll!T334="","",VLOOKUP(Protokoll!T334,(INDIRECT(CONCATENATE($B334,"!R2:S22"))),2,1))</f>
        <v/>
      </c>
      <c r="U334" s="18" t="str">
        <f ca="1">IF(Protokoll!U334="","",VLOOKUP(Protokoll!U334,(INDIRECT(CONCATENATE($B334,"!M2:O22"))),3,1))</f>
        <v/>
      </c>
      <c r="V334" s="18" t="str">
        <f ca="1">IF(Protokoll!V334="","",VLOOKUP(Protokoll!V334,(INDIRECT(CONCATENATE($B334,"!N2:O22"))),2,1))</f>
        <v/>
      </c>
      <c r="W334" s="79" t="str">
        <f>IF(Protokoll!W334="","",Protokoll!W334)</f>
        <v/>
      </c>
      <c r="X334" s="81" t="str">
        <f t="shared" ca="1" si="133"/>
        <v/>
      </c>
      <c r="AB334" t="str">
        <f t="shared" ca="1" si="114"/>
        <v/>
      </c>
      <c r="AC334" t="str">
        <f t="shared" ca="1" si="115"/>
        <v/>
      </c>
      <c r="AD334" t="str">
        <f t="shared" ca="1" si="116"/>
        <v/>
      </c>
      <c r="AE334" t="str">
        <f t="shared" ca="1" si="117"/>
        <v/>
      </c>
      <c r="AF334" t="str">
        <f t="shared" ca="1" si="118"/>
        <v/>
      </c>
      <c r="AG334" t="str">
        <f t="shared" ca="1" si="119"/>
        <v/>
      </c>
      <c r="AH334" t="str">
        <f t="shared" ca="1" si="120"/>
        <v/>
      </c>
      <c r="AI334" t="str">
        <f t="shared" ca="1" si="121"/>
        <v/>
      </c>
      <c r="AJ334" t="str">
        <f t="shared" ca="1" si="122"/>
        <v/>
      </c>
      <c r="AL334" t="str">
        <f t="shared" ca="1" si="123"/>
        <v/>
      </c>
      <c r="AM334" t="str">
        <f t="shared" ca="1" si="124"/>
        <v/>
      </c>
      <c r="AN334" t="str">
        <f t="shared" ca="1" si="125"/>
        <v/>
      </c>
      <c r="AO334" t="str">
        <f t="shared" ca="1" si="126"/>
        <v/>
      </c>
      <c r="AP334" t="str">
        <f t="shared" ca="1" si="127"/>
        <v/>
      </c>
      <c r="AQ334" t="str">
        <f t="shared" ca="1" si="128"/>
        <v/>
      </c>
      <c r="AR334" t="str">
        <f t="shared" ca="1" si="129"/>
        <v/>
      </c>
      <c r="AS334" t="str">
        <f t="shared" ca="1" si="130"/>
        <v/>
      </c>
      <c r="AT334" t="str">
        <f t="shared" ca="1" si="131"/>
        <v/>
      </c>
    </row>
    <row r="335" spans="1:46" x14ac:dyDescent="0.3">
      <c r="A335" s="2">
        <v>333</v>
      </c>
      <c r="B335" s="19" t="str">
        <f t="shared" si="132"/>
        <v/>
      </c>
      <c r="C335" s="20" t="str">
        <f>IF(Protokoll!C335="","",Protokoll!C335)</f>
        <v/>
      </c>
      <c r="D335" s="20" t="str">
        <f>IF(Protokoll!D335="","",Protokoll!D335)</f>
        <v/>
      </c>
      <c r="E335" s="20" t="str">
        <f>IF(Protokoll!E335="","",Protokoll!E335)</f>
        <v/>
      </c>
      <c r="F335" s="20" t="str">
        <f>IF(Protokoll!F335="","",Protokoll!F335)</f>
        <v/>
      </c>
      <c r="G335" s="82" t="str">
        <f>IF(Protokoll!G335="","",Protokoll!G335)</f>
        <v/>
      </c>
      <c r="H335" s="20" t="str">
        <f>IF(Protokoll!H335="","",Protokoll!H335)</f>
        <v/>
      </c>
      <c r="I335" s="20" t="str">
        <f>IF(Protokoll!I335="","",Protokoll!I335)</f>
        <v/>
      </c>
      <c r="J335" s="83" t="str">
        <f>IF(Protokoll!J335="","",Protokoll!J335)</f>
        <v/>
      </c>
      <c r="K335" s="20" t="str">
        <f>IF(Protokoll!K335="","",Protokoll!K335)</f>
        <v/>
      </c>
      <c r="L335" s="20" t="str">
        <f>IF(Protokoll!L335="","",Protokoll!L335)</f>
        <v/>
      </c>
      <c r="M335" s="84" t="str">
        <f>IF(Protokoll!M335="","",Protokoll!M335)</f>
        <v/>
      </c>
      <c r="N335" s="20" t="str">
        <f ca="1">IF(Protokoll!N335="","",VLOOKUP(Protokoll!N335,(INDIRECT(CONCATENATE($B335,"!Q2:S22"))),3,1))</f>
        <v/>
      </c>
      <c r="O335" s="20" t="str">
        <f ca="1">IF(Protokoll!O335="","",VLOOKUP(Protokoll!O335,(INDIRECT(CONCATENATE($B335,"!G2:O22"))),9,1))</f>
        <v/>
      </c>
      <c r="P335" s="20" t="str">
        <f ca="1">IF(Protokoll!P335="","",VLOOKUP(Protokoll!P335,(INDIRECT(CONCATENATE($B335,"!H2:O22"))),8,1))</f>
        <v/>
      </c>
      <c r="Q335" s="20" t="str">
        <f ca="1">IF(Protokoll!Q335="","",VLOOKUP(Protokoll!Q335,(INDIRECT(CONCATENATE($B335,"!I2:O22"))),7,1))</f>
        <v/>
      </c>
      <c r="R335" s="20" t="str">
        <f ca="1">IF(Protokoll!R335="","",VLOOKUP(Protokoll!R335,(INDIRECT(CONCATENATE($B335,"!J2:O22"))),6,1))</f>
        <v/>
      </c>
      <c r="S335" s="20" t="str">
        <f ca="1">IF(Protokoll!S335="","",VLOOKUP(Protokoll!S335,(INDIRECT(CONCATENATE($B335,"!K2:O22"))),5,1))</f>
        <v/>
      </c>
      <c r="T335" s="20" t="str">
        <f ca="1">IF(Protokoll!T335="","",VLOOKUP(Protokoll!T335,(INDIRECT(CONCATENATE($B335,"!R2:S22"))),2,1))</f>
        <v/>
      </c>
      <c r="U335" s="20" t="str">
        <f ca="1">IF(Protokoll!U335="","",VLOOKUP(Protokoll!U335,(INDIRECT(CONCATENATE($B335,"!M2:O22"))),3,1))</f>
        <v/>
      </c>
      <c r="V335" s="20" t="str">
        <f ca="1">IF(Protokoll!V335="","",VLOOKUP(Protokoll!V335,(INDIRECT(CONCATENATE($B335,"!N2:O22"))),2,1))</f>
        <v/>
      </c>
      <c r="W335" s="83" t="str">
        <f>IF(Protokoll!W335="","",Protokoll!W335)</f>
        <v/>
      </c>
      <c r="X335" s="85" t="str">
        <f t="shared" ca="1" si="133"/>
        <v/>
      </c>
      <c r="AB335" t="str">
        <f t="shared" ca="1" si="114"/>
        <v/>
      </c>
      <c r="AC335" t="str">
        <f t="shared" ca="1" si="115"/>
        <v/>
      </c>
      <c r="AD335" t="str">
        <f t="shared" ca="1" si="116"/>
        <v/>
      </c>
      <c r="AE335" t="str">
        <f t="shared" ca="1" si="117"/>
        <v/>
      </c>
      <c r="AF335" t="str">
        <f t="shared" ca="1" si="118"/>
        <v/>
      </c>
      <c r="AG335" t="str">
        <f t="shared" ca="1" si="119"/>
        <v/>
      </c>
      <c r="AH335" t="str">
        <f t="shared" ca="1" si="120"/>
        <v/>
      </c>
      <c r="AI335" t="str">
        <f t="shared" ca="1" si="121"/>
        <v/>
      </c>
      <c r="AJ335" t="str">
        <f t="shared" ca="1" si="122"/>
        <v/>
      </c>
      <c r="AL335" t="str">
        <f t="shared" ca="1" si="123"/>
        <v/>
      </c>
      <c r="AM335" t="str">
        <f t="shared" ca="1" si="124"/>
        <v/>
      </c>
      <c r="AN335" t="str">
        <f t="shared" ca="1" si="125"/>
        <v/>
      </c>
      <c r="AO335" t="str">
        <f t="shared" ca="1" si="126"/>
        <v/>
      </c>
      <c r="AP335" t="str">
        <f t="shared" ca="1" si="127"/>
        <v/>
      </c>
      <c r="AQ335" t="str">
        <f t="shared" ca="1" si="128"/>
        <v/>
      </c>
      <c r="AR335" t="str">
        <f t="shared" ca="1" si="129"/>
        <v/>
      </c>
      <c r="AS335" t="str">
        <f t="shared" ca="1" si="130"/>
        <v/>
      </c>
      <c r="AT335" t="str">
        <f t="shared" ca="1" si="131"/>
        <v/>
      </c>
    </row>
    <row r="336" spans="1:46" x14ac:dyDescent="0.3">
      <c r="A336" s="15">
        <v>334</v>
      </c>
      <c r="B336" s="16" t="str">
        <f t="shared" si="132"/>
        <v/>
      </c>
      <c r="C336" s="18" t="str">
        <f>IF(Protokoll!C336="","",Protokoll!C336)</f>
        <v/>
      </c>
      <c r="D336" s="18" t="str">
        <f>IF(Protokoll!D336="","",Protokoll!D336)</f>
        <v/>
      </c>
      <c r="E336" s="18" t="str">
        <f>IF(Protokoll!E336="","",Protokoll!E336)</f>
        <v/>
      </c>
      <c r="F336" s="18" t="str">
        <f>IF(Protokoll!F336="","",Protokoll!F336)</f>
        <v/>
      </c>
      <c r="G336" s="86" t="str">
        <f>IF(Protokoll!G336="","",Protokoll!G336)</f>
        <v/>
      </c>
      <c r="H336" s="18" t="str">
        <f>IF(Protokoll!H336="","",Protokoll!H336)</f>
        <v/>
      </c>
      <c r="I336" s="18" t="str">
        <f>IF(Protokoll!I336="","",Protokoll!I336)</f>
        <v/>
      </c>
      <c r="J336" s="79" t="str">
        <f>IF(Protokoll!J336="","",Protokoll!J336)</f>
        <v/>
      </c>
      <c r="K336" s="18" t="str">
        <f>IF(Protokoll!K336="","",Protokoll!K336)</f>
        <v/>
      </c>
      <c r="L336" s="18" t="str">
        <f>IF(Protokoll!L336="","",Protokoll!L336)</f>
        <v/>
      </c>
      <c r="M336" s="80" t="str">
        <f>IF(Protokoll!M336="","",Protokoll!M336)</f>
        <v/>
      </c>
      <c r="N336" s="18" t="str">
        <f ca="1">IF(Protokoll!N336="","",VLOOKUP(Protokoll!N336,(INDIRECT(CONCATENATE($B336,"!Q2:S22"))),3,1))</f>
        <v/>
      </c>
      <c r="O336" s="18" t="str">
        <f ca="1">IF(Protokoll!O336="","",VLOOKUP(Protokoll!O336,(INDIRECT(CONCATENATE($B336,"!G2:O22"))),9,1))</f>
        <v/>
      </c>
      <c r="P336" s="18" t="str">
        <f ca="1">IF(Protokoll!P336="","",VLOOKUP(Protokoll!P336,(INDIRECT(CONCATENATE($B336,"!H2:O22"))),8,1))</f>
        <v/>
      </c>
      <c r="Q336" s="18" t="str">
        <f ca="1">IF(Protokoll!Q336="","",VLOOKUP(Protokoll!Q336,(INDIRECT(CONCATENATE($B336,"!I2:O22"))),7,1))</f>
        <v/>
      </c>
      <c r="R336" s="18" t="str">
        <f ca="1">IF(Protokoll!R336="","",VLOOKUP(Protokoll!R336,(INDIRECT(CONCATENATE($B336,"!J2:O22"))),6,1))</f>
        <v/>
      </c>
      <c r="S336" s="18" t="str">
        <f ca="1">IF(Protokoll!S336="","",VLOOKUP(Protokoll!S336,(INDIRECT(CONCATENATE($B336,"!K2:O22"))),5,1))</f>
        <v/>
      </c>
      <c r="T336" s="18" t="str">
        <f ca="1">IF(Protokoll!T336="","",VLOOKUP(Protokoll!T336,(INDIRECT(CONCATENATE($B336,"!R2:S22"))),2,1))</f>
        <v/>
      </c>
      <c r="U336" s="18" t="str">
        <f ca="1">IF(Protokoll!U336="","",VLOOKUP(Protokoll!U336,(INDIRECT(CONCATENATE($B336,"!M2:O22"))),3,1))</f>
        <v/>
      </c>
      <c r="V336" s="18" t="str">
        <f ca="1">IF(Protokoll!V336="","",VLOOKUP(Protokoll!V336,(INDIRECT(CONCATENATE($B336,"!N2:O22"))),2,1))</f>
        <v/>
      </c>
      <c r="W336" s="79" t="str">
        <f>IF(Protokoll!W336="","",Protokoll!W336)</f>
        <v/>
      </c>
      <c r="X336" s="81" t="str">
        <f t="shared" ca="1" si="133"/>
        <v/>
      </c>
      <c r="AB336" t="str">
        <f t="shared" ca="1" si="114"/>
        <v/>
      </c>
      <c r="AC336" t="str">
        <f t="shared" ca="1" si="115"/>
        <v/>
      </c>
      <c r="AD336" t="str">
        <f t="shared" ca="1" si="116"/>
        <v/>
      </c>
      <c r="AE336" t="str">
        <f t="shared" ca="1" si="117"/>
        <v/>
      </c>
      <c r="AF336" t="str">
        <f t="shared" ca="1" si="118"/>
        <v/>
      </c>
      <c r="AG336" t="str">
        <f t="shared" ca="1" si="119"/>
        <v/>
      </c>
      <c r="AH336" t="str">
        <f t="shared" ca="1" si="120"/>
        <v/>
      </c>
      <c r="AI336" t="str">
        <f t="shared" ca="1" si="121"/>
        <v/>
      </c>
      <c r="AJ336" t="str">
        <f t="shared" ca="1" si="122"/>
        <v/>
      </c>
      <c r="AL336" t="str">
        <f t="shared" ca="1" si="123"/>
        <v/>
      </c>
      <c r="AM336" t="str">
        <f t="shared" ca="1" si="124"/>
        <v/>
      </c>
      <c r="AN336" t="str">
        <f t="shared" ca="1" si="125"/>
        <v/>
      </c>
      <c r="AO336" t="str">
        <f t="shared" ca="1" si="126"/>
        <v/>
      </c>
      <c r="AP336" t="str">
        <f t="shared" ca="1" si="127"/>
        <v/>
      </c>
      <c r="AQ336" t="str">
        <f t="shared" ca="1" si="128"/>
        <v/>
      </c>
      <c r="AR336" t="str">
        <f t="shared" ca="1" si="129"/>
        <v/>
      </c>
      <c r="AS336" t="str">
        <f t="shared" ca="1" si="130"/>
        <v/>
      </c>
      <c r="AT336" t="str">
        <f t="shared" ca="1" si="131"/>
        <v/>
      </c>
    </row>
    <row r="337" spans="1:46" x14ac:dyDescent="0.3">
      <c r="A337" s="2">
        <v>335</v>
      </c>
      <c r="B337" s="19" t="str">
        <f t="shared" si="132"/>
        <v/>
      </c>
      <c r="C337" s="20" t="str">
        <f>IF(Protokoll!C337="","",Protokoll!C337)</f>
        <v/>
      </c>
      <c r="D337" s="20" t="str">
        <f>IF(Protokoll!D337="","",Protokoll!D337)</f>
        <v/>
      </c>
      <c r="E337" s="20" t="str">
        <f>IF(Protokoll!E337="","",Protokoll!E337)</f>
        <v/>
      </c>
      <c r="F337" s="20" t="str">
        <f>IF(Protokoll!F337="","",Protokoll!F337)</f>
        <v/>
      </c>
      <c r="G337" s="82" t="str">
        <f>IF(Protokoll!G337="","",Protokoll!G337)</f>
        <v/>
      </c>
      <c r="H337" s="20" t="str">
        <f>IF(Protokoll!H337="","",Protokoll!H337)</f>
        <v/>
      </c>
      <c r="I337" s="20" t="str">
        <f>IF(Protokoll!I337="","",Protokoll!I337)</f>
        <v/>
      </c>
      <c r="J337" s="83" t="str">
        <f>IF(Protokoll!J337="","",Protokoll!J337)</f>
        <v/>
      </c>
      <c r="K337" s="20" t="str">
        <f>IF(Protokoll!K337="","",Protokoll!K337)</f>
        <v/>
      </c>
      <c r="L337" s="20" t="str">
        <f>IF(Protokoll!L337="","",Protokoll!L337)</f>
        <v/>
      </c>
      <c r="M337" s="84" t="str">
        <f>IF(Protokoll!M337="","",Protokoll!M337)</f>
        <v/>
      </c>
      <c r="N337" s="20" t="str">
        <f ca="1">IF(Protokoll!N337="","",VLOOKUP(Protokoll!N337,(INDIRECT(CONCATENATE($B337,"!Q2:S22"))),3,1))</f>
        <v/>
      </c>
      <c r="O337" s="20" t="str">
        <f ca="1">IF(Protokoll!O337="","",VLOOKUP(Protokoll!O337,(INDIRECT(CONCATENATE($B337,"!G2:O22"))),9,1))</f>
        <v/>
      </c>
      <c r="P337" s="20" t="str">
        <f ca="1">IF(Protokoll!P337="","",VLOOKUP(Protokoll!P337,(INDIRECT(CONCATENATE($B337,"!H2:O22"))),8,1))</f>
        <v/>
      </c>
      <c r="Q337" s="20" t="str">
        <f ca="1">IF(Protokoll!Q337="","",VLOOKUP(Protokoll!Q337,(INDIRECT(CONCATENATE($B337,"!I2:O22"))),7,1))</f>
        <v/>
      </c>
      <c r="R337" s="20" t="str">
        <f ca="1">IF(Protokoll!R337="","",VLOOKUP(Protokoll!R337,(INDIRECT(CONCATENATE($B337,"!J2:O22"))),6,1))</f>
        <v/>
      </c>
      <c r="S337" s="20" t="str">
        <f ca="1">IF(Protokoll!S337="","",VLOOKUP(Protokoll!S337,(INDIRECT(CONCATENATE($B337,"!K2:O22"))),5,1))</f>
        <v/>
      </c>
      <c r="T337" s="20" t="str">
        <f ca="1">IF(Protokoll!T337="","",VLOOKUP(Protokoll!T337,(INDIRECT(CONCATENATE($B337,"!R2:S22"))),2,1))</f>
        <v/>
      </c>
      <c r="U337" s="20" t="str">
        <f ca="1">IF(Protokoll!U337="","",VLOOKUP(Protokoll!U337,(INDIRECT(CONCATENATE($B337,"!M2:O22"))),3,1))</f>
        <v/>
      </c>
      <c r="V337" s="20" t="str">
        <f ca="1">IF(Protokoll!V337="","",VLOOKUP(Protokoll!V337,(INDIRECT(CONCATENATE($B337,"!N2:O22"))),2,1))</f>
        <v/>
      </c>
      <c r="W337" s="83" t="str">
        <f>IF(Protokoll!W337="","",Protokoll!W337)</f>
        <v/>
      </c>
      <c r="X337" s="85" t="str">
        <f t="shared" ca="1" si="133"/>
        <v/>
      </c>
      <c r="AB337" t="str">
        <f t="shared" ca="1" si="114"/>
        <v/>
      </c>
      <c r="AC337" t="str">
        <f t="shared" ca="1" si="115"/>
        <v/>
      </c>
      <c r="AD337" t="str">
        <f t="shared" ca="1" si="116"/>
        <v/>
      </c>
      <c r="AE337" t="str">
        <f t="shared" ca="1" si="117"/>
        <v/>
      </c>
      <c r="AF337" t="str">
        <f t="shared" ca="1" si="118"/>
        <v/>
      </c>
      <c r="AG337" t="str">
        <f t="shared" ca="1" si="119"/>
        <v/>
      </c>
      <c r="AH337" t="str">
        <f t="shared" ca="1" si="120"/>
        <v/>
      </c>
      <c r="AI337" t="str">
        <f t="shared" ca="1" si="121"/>
        <v/>
      </c>
      <c r="AJ337" t="str">
        <f t="shared" ca="1" si="122"/>
        <v/>
      </c>
      <c r="AL337" t="str">
        <f t="shared" ca="1" si="123"/>
        <v/>
      </c>
      <c r="AM337" t="str">
        <f t="shared" ca="1" si="124"/>
        <v/>
      </c>
      <c r="AN337" t="str">
        <f t="shared" ca="1" si="125"/>
        <v/>
      </c>
      <c r="AO337" t="str">
        <f t="shared" ca="1" si="126"/>
        <v/>
      </c>
      <c r="AP337" t="str">
        <f t="shared" ca="1" si="127"/>
        <v/>
      </c>
      <c r="AQ337" t="str">
        <f t="shared" ca="1" si="128"/>
        <v/>
      </c>
      <c r="AR337" t="str">
        <f t="shared" ca="1" si="129"/>
        <v/>
      </c>
      <c r="AS337" t="str">
        <f t="shared" ca="1" si="130"/>
        <v/>
      </c>
      <c r="AT337" t="str">
        <f t="shared" ca="1" si="131"/>
        <v/>
      </c>
    </row>
    <row r="338" spans="1:46" x14ac:dyDescent="0.3">
      <c r="A338" s="15">
        <v>336</v>
      </c>
      <c r="B338" s="16" t="str">
        <f t="shared" si="132"/>
        <v/>
      </c>
      <c r="C338" s="18" t="str">
        <f>IF(Protokoll!C338="","",Protokoll!C338)</f>
        <v/>
      </c>
      <c r="D338" s="18" t="str">
        <f>IF(Protokoll!D338="","",Protokoll!D338)</f>
        <v/>
      </c>
      <c r="E338" s="18" t="str">
        <f>IF(Protokoll!E338="","",Protokoll!E338)</f>
        <v/>
      </c>
      <c r="F338" s="18" t="str">
        <f>IF(Protokoll!F338="","",Protokoll!F338)</f>
        <v/>
      </c>
      <c r="G338" s="86" t="str">
        <f>IF(Protokoll!G338="","",Protokoll!G338)</f>
        <v/>
      </c>
      <c r="H338" s="18" t="str">
        <f>IF(Protokoll!H338="","",Protokoll!H338)</f>
        <v/>
      </c>
      <c r="I338" s="18" t="str">
        <f>IF(Protokoll!I338="","",Protokoll!I338)</f>
        <v/>
      </c>
      <c r="J338" s="79" t="str">
        <f>IF(Protokoll!J338="","",Protokoll!J338)</f>
        <v/>
      </c>
      <c r="K338" s="18" t="str">
        <f>IF(Protokoll!K338="","",Protokoll!K338)</f>
        <v/>
      </c>
      <c r="L338" s="18" t="str">
        <f>IF(Protokoll!L338="","",Protokoll!L338)</f>
        <v/>
      </c>
      <c r="M338" s="80" t="str">
        <f>IF(Protokoll!M338="","",Protokoll!M338)</f>
        <v/>
      </c>
      <c r="N338" s="18" t="str">
        <f ca="1">IF(Protokoll!N338="","",VLOOKUP(Protokoll!N338,(INDIRECT(CONCATENATE($B338,"!Q2:S22"))),3,1))</f>
        <v/>
      </c>
      <c r="O338" s="18" t="str">
        <f ca="1">IF(Protokoll!O338="","",VLOOKUP(Protokoll!O338,(INDIRECT(CONCATENATE($B338,"!G2:O22"))),9,1))</f>
        <v/>
      </c>
      <c r="P338" s="18" t="str">
        <f ca="1">IF(Protokoll!P338="","",VLOOKUP(Protokoll!P338,(INDIRECT(CONCATENATE($B338,"!H2:O22"))),8,1))</f>
        <v/>
      </c>
      <c r="Q338" s="18" t="str">
        <f ca="1">IF(Protokoll!Q338="","",VLOOKUP(Protokoll!Q338,(INDIRECT(CONCATENATE($B338,"!I2:O22"))),7,1))</f>
        <v/>
      </c>
      <c r="R338" s="18" t="str">
        <f ca="1">IF(Protokoll!R338="","",VLOOKUP(Protokoll!R338,(INDIRECT(CONCATENATE($B338,"!J2:O22"))),6,1))</f>
        <v/>
      </c>
      <c r="S338" s="18" t="str">
        <f ca="1">IF(Protokoll!S338="","",VLOOKUP(Protokoll!S338,(INDIRECT(CONCATENATE($B338,"!K2:O22"))),5,1))</f>
        <v/>
      </c>
      <c r="T338" s="18" t="str">
        <f ca="1">IF(Protokoll!T338="","",VLOOKUP(Protokoll!T338,(INDIRECT(CONCATENATE($B338,"!R2:S22"))),2,1))</f>
        <v/>
      </c>
      <c r="U338" s="18" t="str">
        <f ca="1">IF(Protokoll!U338="","",VLOOKUP(Protokoll!U338,(INDIRECT(CONCATENATE($B338,"!M2:O22"))),3,1))</f>
        <v/>
      </c>
      <c r="V338" s="18" t="str">
        <f ca="1">IF(Protokoll!V338="","",VLOOKUP(Protokoll!V338,(INDIRECT(CONCATENATE($B338,"!N2:O22"))),2,1))</f>
        <v/>
      </c>
      <c r="W338" s="79" t="str">
        <f>IF(Protokoll!W338="","",Protokoll!W338)</f>
        <v/>
      </c>
      <c r="X338" s="81" t="str">
        <f t="shared" ca="1" si="133"/>
        <v/>
      </c>
      <c r="AB338" t="str">
        <f t="shared" ca="1" si="114"/>
        <v/>
      </c>
      <c r="AC338" t="str">
        <f t="shared" ca="1" si="115"/>
        <v/>
      </c>
      <c r="AD338" t="str">
        <f t="shared" ca="1" si="116"/>
        <v/>
      </c>
      <c r="AE338" t="str">
        <f t="shared" ca="1" si="117"/>
        <v/>
      </c>
      <c r="AF338" t="str">
        <f t="shared" ca="1" si="118"/>
        <v/>
      </c>
      <c r="AG338" t="str">
        <f t="shared" ca="1" si="119"/>
        <v/>
      </c>
      <c r="AH338" t="str">
        <f t="shared" ca="1" si="120"/>
        <v/>
      </c>
      <c r="AI338" t="str">
        <f t="shared" ca="1" si="121"/>
        <v/>
      </c>
      <c r="AJ338" t="str">
        <f t="shared" ca="1" si="122"/>
        <v/>
      </c>
      <c r="AL338" t="str">
        <f t="shared" ca="1" si="123"/>
        <v/>
      </c>
      <c r="AM338" t="str">
        <f t="shared" ca="1" si="124"/>
        <v/>
      </c>
      <c r="AN338" t="str">
        <f t="shared" ca="1" si="125"/>
        <v/>
      </c>
      <c r="AO338" t="str">
        <f t="shared" ca="1" si="126"/>
        <v/>
      </c>
      <c r="AP338" t="str">
        <f t="shared" ca="1" si="127"/>
        <v/>
      </c>
      <c r="AQ338" t="str">
        <f t="shared" ca="1" si="128"/>
        <v/>
      </c>
      <c r="AR338" t="str">
        <f t="shared" ca="1" si="129"/>
        <v/>
      </c>
      <c r="AS338" t="str">
        <f t="shared" ca="1" si="130"/>
        <v/>
      </c>
      <c r="AT338" t="str">
        <f t="shared" ca="1" si="131"/>
        <v/>
      </c>
    </row>
    <row r="339" spans="1:46" x14ac:dyDescent="0.3">
      <c r="A339" s="2">
        <v>337</v>
      </c>
      <c r="B339" s="19" t="str">
        <f t="shared" si="132"/>
        <v/>
      </c>
      <c r="C339" s="20" t="str">
        <f>IF(Protokoll!C339="","",Protokoll!C339)</f>
        <v/>
      </c>
      <c r="D339" s="20" t="str">
        <f>IF(Protokoll!D339="","",Protokoll!D339)</f>
        <v/>
      </c>
      <c r="E339" s="20" t="str">
        <f>IF(Protokoll!E339="","",Protokoll!E339)</f>
        <v/>
      </c>
      <c r="F339" s="20" t="str">
        <f>IF(Protokoll!F339="","",Protokoll!F339)</f>
        <v/>
      </c>
      <c r="G339" s="82" t="str">
        <f>IF(Protokoll!G339="","",Protokoll!G339)</f>
        <v/>
      </c>
      <c r="H339" s="20" t="str">
        <f>IF(Protokoll!H339="","",Protokoll!H339)</f>
        <v/>
      </c>
      <c r="I339" s="20" t="str">
        <f>IF(Protokoll!I339="","",Protokoll!I339)</f>
        <v/>
      </c>
      <c r="J339" s="83" t="str">
        <f>IF(Protokoll!J339="","",Protokoll!J339)</f>
        <v/>
      </c>
      <c r="K339" s="20" t="str">
        <f>IF(Protokoll!K339="","",Protokoll!K339)</f>
        <v/>
      </c>
      <c r="L339" s="20" t="str">
        <f>IF(Protokoll!L339="","",Protokoll!L339)</f>
        <v/>
      </c>
      <c r="M339" s="84" t="str">
        <f>IF(Protokoll!M339="","",Protokoll!M339)</f>
        <v/>
      </c>
      <c r="N339" s="20" t="str">
        <f ca="1">IF(Protokoll!N339="","",VLOOKUP(Protokoll!N339,(INDIRECT(CONCATENATE($B339,"!Q2:S22"))),3,1))</f>
        <v/>
      </c>
      <c r="O339" s="20" t="str">
        <f ca="1">IF(Protokoll!O339="","",VLOOKUP(Protokoll!O339,(INDIRECT(CONCATENATE($B339,"!G2:O22"))),9,1))</f>
        <v/>
      </c>
      <c r="P339" s="20" t="str">
        <f ca="1">IF(Protokoll!P339="","",VLOOKUP(Protokoll!P339,(INDIRECT(CONCATENATE($B339,"!H2:O22"))),8,1))</f>
        <v/>
      </c>
      <c r="Q339" s="20" t="str">
        <f ca="1">IF(Protokoll!Q339="","",VLOOKUP(Protokoll!Q339,(INDIRECT(CONCATENATE($B339,"!I2:O22"))),7,1))</f>
        <v/>
      </c>
      <c r="R339" s="20" t="str">
        <f ca="1">IF(Protokoll!R339="","",VLOOKUP(Protokoll!R339,(INDIRECT(CONCATENATE($B339,"!J2:O22"))),6,1))</f>
        <v/>
      </c>
      <c r="S339" s="20" t="str">
        <f ca="1">IF(Protokoll!S339="","",VLOOKUP(Protokoll!S339,(INDIRECT(CONCATENATE($B339,"!K2:O22"))),5,1))</f>
        <v/>
      </c>
      <c r="T339" s="20" t="str">
        <f ca="1">IF(Protokoll!T339="","",VLOOKUP(Protokoll!T339,(INDIRECT(CONCATENATE($B339,"!R2:S22"))),2,1))</f>
        <v/>
      </c>
      <c r="U339" s="20" t="str">
        <f ca="1">IF(Protokoll!U339="","",VLOOKUP(Protokoll!U339,(INDIRECT(CONCATENATE($B339,"!M2:O22"))),3,1))</f>
        <v/>
      </c>
      <c r="V339" s="20" t="str">
        <f ca="1">IF(Protokoll!V339="","",VLOOKUP(Protokoll!V339,(INDIRECT(CONCATENATE($B339,"!N2:O22"))),2,1))</f>
        <v/>
      </c>
      <c r="W339" s="83" t="str">
        <f>IF(Protokoll!W339="","",Protokoll!W339)</f>
        <v/>
      </c>
      <c r="X339" s="85" t="str">
        <f t="shared" ca="1" si="133"/>
        <v/>
      </c>
      <c r="AB339" t="str">
        <f t="shared" ca="1" si="114"/>
        <v/>
      </c>
      <c r="AC339" t="str">
        <f t="shared" ca="1" si="115"/>
        <v/>
      </c>
      <c r="AD339" t="str">
        <f t="shared" ca="1" si="116"/>
        <v/>
      </c>
      <c r="AE339" t="str">
        <f t="shared" ca="1" si="117"/>
        <v/>
      </c>
      <c r="AF339" t="str">
        <f t="shared" ca="1" si="118"/>
        <v/>
      </c>
      <c r="AG339" t="str">
        <f t="shared" ca="1" si="119"/>
        <v/>
      </c>
      <c r="AH339" t="str">
        <f t="shared" ca="1" si="120"/>
        <v/>
      </c>
      <c r="AI339" t="str">
        <f t="shared" ca="1" si="121"/>
        <v/>
      </c>
      <c r="AJ339" t="str">
        <f t="shared" ca="1" si="122"/>
        <v/>
      </c>
      <c r="AL339" t="str">
        <f t="shared" ca="1" si="123"/>
        <v/>
      </c>
      <c r="AM339" t="str">
        <f t="shared" ca="1" si="124"/>
        <v/>
      </c>
      <c r="AN339" t="str">
        <f t="shared" ca="1" si="125"/>
        <v/>
      </c>
      <c r="AO339" t="str">
        <f t="shared" ca="1" si="126"/>
        <v/>
      </c>
      <c r="AP339" t="str">
        <f t="shared" ca="1" si="127"/>
        <v/>
      </c>
      <c r="AQ339" t="str">
        <f t="shared" ca="1" si="128"/>
        <v/>
      </c>
      <c r="AR339" t="str">
        <f t="shared" ca="1" si="129"/>
        <v/>
      </c>
      <c r="AS339" t="str">
        <f t="shared" ca="1" si="130"/>
        <v/>
      </c>
      <c r="AT339" t="str">
        <f t="shared" ca="1" si="131"/>
        <v/>
      </c>
    </row>
    <row r="340" spans="1:46" x14ac:dyDescent="0.3">
      <c r="A340" s="15">
        <v>338</v>
      </c>
      <c r="B340" s="16" t="str">
        <f t="shared" si="132"/>
        <v/>
      </c>
      <c r="C340" s="18" t="str">
        <f>IF(Protokoll!C340="","",Protokoll!C340)</f>
        <v/>
      </c>
      <c r="D340" s="18" t="str">
        <f>IF(Protokoll!D340="","",Protokoll!D340)</f>
        <v/>
      </c>
      <c r="E340" s="18" t="str">
        <f>IF(Protokoll!E340="","",Protokoll!E340)</f>
        <v/>
      </c>
      <c r="F340" s="18" t="str">
        <f>IF(Protokoll!F340="","",Protokoll!F340)</f>
        <v/>
      </c>
      <c r="G340" s="86" t="str">
        <f>IF(Protokoll!G340="","",Protokoll!G340)</f>
        <v/>
      </c>
      <c r="H340" s="18" t="str">
        <f>IF(Protokoll!H340="","",Protokoll!H340)</f>
        <v/>
      </c>
      <c r="I340" s="18" t="str">
        <f>IF(Protokoll!I340="","",Protokoll!I340)</f>
        <v/>
      </c>
      <c r="J340" s="79" t="str">
        <f>IF(Protokoll!J340="","",Protokoll!J340)</f>
        <v/>
      </c>
      <c r="K340" s="18" t="str">
        <f>IF(Protokoll!K340="","",Protokoll!K340)</f>
        <v/>
      </c>
      <c r="L340" s="18" t="str">
        <f>IF(Protokoll!L340="","",Protokoll!L340)</f>
        <v/>
      </c>
      <c r="M340" s="80" t="str">
        <f>IF(Protokoll!M340="","",Protokoll!M340)</f>
        <v/>
      </c>
      <c r="N340" s="18" t="str">
        <f ca="1">IF(Protokoll!N340="","",VLOOKUP(Protokoll!N340,(INDIRECT(CONCATENATE($B340,"!Q2:S22"))),3,1))</f>
        <v/>
      </c>
      <c r="O340" s="18" t="str">
        <f ca="1">IF(Protokoll!O340="","",VLOOKUP(Protokoll!O340,(INDIRECT(CONCATENATE($B340,"!G2:O22"))),9,1))</f>
        <v/>
      </c>
      <c r="P340" s="18" t="str">
        <f ca="1">IF(Protokoll!P340="","",VLOOKUP(Protokoll!P340,(INDIRECT(CONCATENATE($B340,"!H2:O22"))),8,1))</f>
        <v/>
      </c>
      <c r="Q340" s="18" t="str">
        <f ca="1">IF(Protokoll!Q340="","",VLOOKUP(Protokoll!Q340,(INDIRECT(CONCATENATE($B340,"!I2:O22"))),7,1))</f>
        <v/>
      </c>
      <c r="R340" s="18" t="str">
        <f ca="1">IF(Protokoll!R340="","",VLOOKUP(Protokoll!R340,(INDIRECT(CONCATENATE($B340,"!J2:O22"))),6,1))</f>
        <v/>
      </c>
      <c r="S340" s="18" t="str">
        <f ca="1">IF(Protokoll!S340="","",VLOOKUP(Protokoll!S340,(INDIRECT(CONCATENATE($B340,"!K2:O22"))),5,1))</f>
        <v/>
      </c>
      <c r="T340" s="18" t="str">
        <f ca="1">IF(Protokoll!T340="","",VLOOKUP(Protokoll!T340,(INDIRECT(CONCATENATE($B340,"!R2:S22"))),2,1))</f>
        <v/>
      </c>
      <c r="U340" s="18" t="str">
        <f ca="1">IF(Protokoll!U340="","",VLOOKUP(Protokoll!U340,(INDIRECT(CONCATENATE($B340,"!M2:O22"))),3,1))</f>
        <v/>
      </c>
      <c r="V340" s="18" t="str">
        <f ca="1">IF(Protokoll!V340="","",VLOOKUP(Protokoll!V340,(INDIRECT(CONCATENATE($B340,"!N2:O22"))),2,1))</f>
        <v/>
      </c>
      <c r="W340" s="79" t="str">
        <f>IF(Protokoll!W340="","",Protokoll!W340)</f>
        <v/>
      </c>
      <c r="X340" s="81" t="str">
        <f t="shared" ca="1" si="133"/>
        <v/>
      </c>
      <c r="AB340" t="str">
        <f t="shared" ca="1" si="114"/>
        <v/>
      </c>
      <c r="AC340" t="str">
        <f t="shared" ca="1" si="115"/>
        <v/>
      </c>
      <c r="AD340" t="str">
        <f t="shared" ca="1" si="116"/>
        <v/>
      </c>
      <c r="AE340" t="str">
        <f t="shared" ca="1" si="117"/>
        <v/>
      </c>
      <c r="AF340" t="str">
        <f t="shared" ca="1" si="118"/>
        <v/>
      </c>
      <c r="AG340" t="str">
        <f t="shared" ca="1" si="119"/>
        <v/>
      </c>
      <c r="AH340" t="str">
        <f t="shared" ca="1" si="120"/>
        <v/>
      </c>
      <c r="AI340" t="str">
        <f t="shared" ca="1" si="121"/>
        <v/>
      </c>
      <c r="AJ340" t="str">
        <f t="shared" ca="1" si="122"/>
        <v/>
      </c>
      <c r="AL340" t="str">
        <f t="shared" ca="1" si="123"/>
        <v/>
      </c>
      <c r="AM340" t="str">
        <f t="shared" ca="1" si="124"/>
        <v/>
      </c>
      <c r="AN340" t="str">
        <f t="shared" ca="1" si="125"/>
        <v/>
      </c>
      <c r="AO340" t="str">
        <f t="shared" ca="1" si="126"/>
        <v/>
      </c>
      <c r="AP340" t="str">
        <f t="shared" ca="1" si="127"/>
        <v/>
      </c>
      <c r="AQ340" t="str">
        <f t="shared" ca="1" si="128"/>
        <v/>
      </c>
      <c r="AR340" t="str">
        <f t="shared" ca="1" si="129"/>
        <v/>
      </c>
      <c r="AS340" t="str">
        <f t="shared" ca="1" si="130"/>
        <v/>
      </c>
      <c r="AT340" t="str">
        <f t="shared" ca="1" si="131"/>
        <v/>
      </c>
    </row>
    <row r="341" spans="1:46" x14ac:dyDescent="0.3">
      <c r="A341" s="2">
        <v>339</v>
      </c>
      <c r="B341" s="19" t="str">
        <f t="shared" si="132"/>
        <v/>
      </c>
      <c r="C341" s="20" t="str">
        <f>IF(Protokoll!C341="","",Protokoll!C341)</f>
        <v/>
      </c>
      <c r="D341" s="20" t="str">
        <f>IF(Protokoll!D341="","",Protokoll!D341)</f>
        <v/>
      </c>
      <c r="E341" s="20" t="str">
        <f>IF(Protokoll!E341="","",Protokoll!E341)</f>
        <v/>
      </c>
      <c r="F341" s="20" t="str">
        <f>IF(Protokoll!F341="","",Protokoll!F341)</f>
        <v/>
      </c>
      <c r="G341" s="82" t="str">
        <f>IF(Protokoll!G341="","",Protokoll!G341)</f>
        <v/>
      </c>
      <c r="H341" s="20" t="str">
        <f>IF(Protokoll!H341="","",Protokoll!H341)</f>
        <v/>
      </c>
      <c r="I341" s="20" t="str">
        <f>IF(Protokoll!I341="","",Protokoll!I341)</f>
        <v/>
      </c>
      <c r="J341" s="83" t="str">
        <f>IF(Protokoll!J341="","",Protokoll!J341)</f>
        <v/>
      </c>
      <c r="K341" s="20" t="str">
        <f>IF(Protokoll!K341="","",Protokoll!K341)</f>
        <v/>
      </c>
      <c r="L341" s="20" t="str">
        <f>IF(Protokoll!L341="","",Protokoll!L341)</f>
        <v/>
      </c>
      <c r="M341" s="84" t="str">
        <f>IF(Protokoll!M341="","",Protokoll!M341)</f>
        <v/>
      </c>
      <c r="N341" s="20" t="str">
        <f ca="1">IF(Protokoll!N341="","",VLOOKUP(Protokoll!N341,(INDIRECT(CONCATENATE($B341,"!Q2:S22"))),3,1))</f>
        <v/>
      </c>
      <c r="O341" s="20" t="str">
        <f ca="1">IF(Protokoll!O341="","",VLOOKUP(Protokoll!O341,(INDIRECT(CONCATENATE($B341,"!G2:O22"))),9,1))</f>
        <v/>
      </c>
      <c r="P341" s="20" t="str">
        <f ca="1">IF(Protokoll!P341="","",VLOOKUP(Protokoll!P341,(INDIRECT(CONCATENATE($B341,"!H2:O22"))),8,1))</f>
        <v/>
      </c>
      <c r="Q341" s="20" t="str">
        <f ca="1">IF(Protokoll!Q341="","",VLOOKUP(Protokoll!Q341,(INDIRECT(CONCATENATE($B341,"!I2:O22"))),7,1))</f>
        <v/>
      </c>
      <c r="R341" s="20" t="str">
        <f ca="1">IF(Protokoll!R341="","",VLOOKUP(Protokoll!R341,(INDIRECT(CONCATENATE($B341,"!J2:O22"))),6,1))</f>
        <v/>
      </c>
      <c r="S341" s="20" t="str">
        <f ca="1">IF(Protokoll!S341="","",VLOOKUP(Protokoll!S341,(INDIRECT(CONCATENATE($B341,"!K2:O22"))),5,1))</f>
        <v/>
      </c>
      <c r="T341" s="20" t="str">
        <f ca="1">IF(Protokoll!T341="","",VLOOKUP(Protokoll!T341,(INDIRECT(CONCATENATE($B341,"!R2:S22"))),2,1))</f>
        <v/>
      </c>
      <c r="U341" s="20" t="str">
        <f ca="1">IF(Protokoll!U341="","",VLOOKUP(Protokoll!U341,(INDIRECT(CONCATENATE($B341,"!M2:O22"))),3,1))</f>
        <v/>
      </c>
      <c r="V341" s="20" t="str">
        <f ca="1">IF(Protokoll!V341="","",VLOOKUP(Protokoll!V341,(INDIRECT(CONCATENATE($B341,"!N2:O22"))),2,1))</f>
        <v/>
      </c>
      <c r="W341" s="83" t="str">
        <f>IF(Protokoll!W341="","",Protokoll!W341)</f>
        <v/>
      </c>
      <c r="X341" s="85" t="str">
        <f t="shared" ca="1" si="133"/>
        <v/>
      </c>
      <c r="AB341" t="str">
        <f t="shared" ca="1" si="114"/>
        <v/>
      </c>
      <c r="AC341" t="str">
        <f t="shared" ca="1" si="115"/>
        <v/>
      </c>
      <c r="AD341" t="str">
        <f t="shared" ca="1" si="116"/>
        <v/>
      </c>
      <c r="AE341" t="str">
        <f t="shared" ca="1" si="117"/>
        <v/>
      </c>
      <c r="AF341" t="str">
        <f t="shared" ca="1" si="118"/>
        <v/>
      </c>
      <c r="AG341" t="str">
        <f t="shared" ca="1" si="119"/>
        <v/>
      </c>
      <c r="AH341" t="str">
        <f t="shared" ca="1" si="120"/>
        <v/>
      </c>
      <c r="AI341" t="str">
        <f t="shared" ca="1" si="121"/>
        <v/>
      </c>
      <c r="AJ341" t="str">
        <f t="shared" ca="1" si="122"/>
        <v/>
      </c>
      <c r="AL341" t="str">
        <f t="shared" ca="1" si="123"/>
        <v/>
      </c>
      <c r="AM341" t="str">
        <f t="shared" ca="1" si="124"/>
        <v/>
      </c>
      <c r="AN341" t="str">
        <f t="shared" ca="1" si="125"/>
        <v/>
      </c>
      <c r="AO341" t="str">
        <f t="shared" ca="1" si="126"/>
        <v/>
      </c>
      <c r="AP341" t="str">
        <f t="shared" ca="1" si="127"/>
        <v/>
      </c>
      <c r="AQ341" t="str">
        <f t="shared" ca="1" si="128"/>
        <v/>
      </c>
      <c r="AR341" t="str">
        <f t="shared" ca="1" si="129"/>
        <v/>
      </c>
      <c r="AS341" t="str">
        <f t="shared" ca="1" si="130"/>
        <v/>
      </c>
      <c r="AT341" t="str">
        <f t="shared" ca="1" si="131"/>
        <v/>
      </c>
    </row>
    <row r="342" spans="1:46" x14ac:dyDescent="0.3">
      <c r="A342" s="15">
        <v>340</v>
      </c>
      <c r="B342" s="16" t="str">
        <f t="shared" si="132"/>
        <v/>
      </c>
      <c r="C342" s="18" t="str">
        <f>IF(Protokoll!C342="","",Protokoll!C342)</f>
        <v/>
      </c>
      <c r="D342" s="18" t="str">
        <f>IF(Protokoll!D342="","",Protokoll!D342)</f>
        <v/>
      </c>
      <c r="E342" s="18" t="str">
        <f>IF(Protokoll!E342="","",Protokoll!E342)</f>
        <v/>
      </c>
      <c r="F342" s="18" t="str">
        <f>IF(Protokoll!F342="","",Protokoll!F342)</f>
        <v/>
      </c>
      <c r="G342" s="86" t="str">
        <f>IF(Protokoll!G342="","",Protokoll!G342)</f>
        <v/>
      </c>
      <c r="H342" s="18" t="str">
        <f>IF(Protokoll!H342="","",Protokoll!H342)</f>
        <v/>
      </c>
      <c r="I342" s="18" t="str">
        <f>IF(Protokoll!I342="","",Protokoll!I342)</f>
        <v/>
      </c>
      <c r="J342" s="79" t="str">
        <f>IF(Protokoll!J342="","",Protokoll!J342)</f>
        <v/>
      </c>
      <c r="K342" s="18" t="str">
        <f>IF(Protokoll!K342="","",Protokoll!K342)</f>
        <v/>
      </c>
      <c r="L342" s="18" t="str">
        <f>IF(Protokoll!L342="","",Protokoll!L342)</f>
        <v/>
      </c>
      <c r="M342" s="80" t="str">
        <f>IF(Protokoll!M342="","",Protokoll!M342)</f>
        <v/>
      </c>
      <c r="N342" s="18" t="str">
        <f ca="1">IF(Protokoll!N342="","",VLOOKUP(Protokoll!N342,(INDIRECT(CONCATENATE($B342,"!Q2:S22"))),3,1))</f>
        <v/>
      </c>
      <c r="O342" s="18" t="str">
        <f ca="1">IF(Protokoll!O342="","",VLOOKUP(Protokoll!O342,(INDIRECT(CONCATENATE($B342,"!G2:O22"))),9,1))</f>
        <v/>
      </c>
      <c r="P342" s="18" t="str">
        <f ca="1">IF(Protokoll!P342="","",VLOOKUP(Protokoll!P342,(INDIRECT(CONCATENATE($B342,"!H2:O22"))),8,1))</f>
        <v/>
      </c>
      <c r="Q342" s="18" t="str">
        <f ca="1">IF(Protokoll!Q342="","",VLOOKUP(Protokoll!Q342,(INDIRECT(CONCATENATE($B342,"!I2:O22"))),7,1))</f>
        <v/>
      </c>
      <c r="R342" s="18" t="str">
        <f ca="1">IF(Protokoll!R342="","",VLOOKUP(Protokoll!R342,(INDIRECT(CONCATENATE($B342,"!J2:O22"))),6,1))</f>
        <v/>
      </c>
      <c r="S342" s="18" t="str">
        <f ca="1">IF(Protokoll!S342="","",VLOOKUP(Protokoll!S342,(INDIRECT(CONCATENATE($B342,"!K2:O22"))),5,1))</f>
        <v/>
      </c>
      <c r="T342" s="18" t="str">
        <f ca="1">IF(Protokoll!T342="","",VLOOKUP(Protokoll!T342,(INDIRECT(CONCATENATE($B342,"!R2:S22"))),2,1))</f>
        <v/>
      </c>
      <c r="U342" s="18" t="str">
        <f ca="1">IF(Protokoll!U342="","",VLOOKUP(Protokoll!U342,(INDIRECT(CONCATENATE($B342,"!M2:O22"))),3,1))</f>
        <v/>
      </c>
      <c r="V342" s="18" t="str">
        <f ca="1">IF(Protokoll!V342="","",VLOOKUP(Protokoll!V342,(INDIRECT(CONCATENATE($B342,"!N2:O22"))),2,1))</f>
        <v/>
      </c>
      <c r="W342" s="79" t="str">
        <f>IF(Protokoll!W342="","",Protokoll!W342)</f>
        <v/>
      </c>
      <c r="X342" s="81" t="str">
        <f t="shared" ca="1" si="133"/>
        <v/>
      </c>
      <c r="AB342" t="str">
        <f t="shared" ca="1" si="114"/>
        <v/>
      </c>
      <c r="AC342" t="str">
        <f t="shared" ca="1" si="115"/>
        <v/>
      </c>
      <c r="AD342" t="str">
        <f t="shared" ca="1" si="116"/>
        <v/>
      </c>
      <c r="AE342" t="str">
        <f t="shared" ca="1" si="117"/>
        <v/>
      </c>
      <c r="AF342" t="str">
        <f t="shared" ca="1" si="118"/>
        <v/>
      </c>
      <c r="AG342" t="str">
        <f t="shared" ca="1" si="119"/>
        <v/>
      </c>
      <c r="AH342" t="str">
        <f t="shared" ca="1" si="120"/>
        <v/>
      </c>
      <c r="AI342" t="str">
        <f t="shared" ca="1" si="121"/>
        <v/>
      </c>
      <c r="AJ342" t="str">
        <f t="shared" ca="1" si="122"/>
        <v/>
      </c>
      <c r="AL342" t="str">
        <f t="shared" ca="1" si="123"/>
        <v/>
      </c>
      <c r="AM342" t="str">
        <f t="shared" ca="1" si="124"/>
        <v/>
      </c>
      <c r="AN342" t="str">
        <f t="shared" ca="1" si="125"/>
        <v/>
      </c>
      <c r="AO342" t="str">
        <f t="shared" ca="1" si="126"/>
        <v/>
      </c>
      <c r="AP342" t="str">
        <f t="shared" ca="1" si="127"/>
        <v/>
      </c>
      <c r="AQ342" t="str">
        <f t="shared" ca="1" si="128"/>
        <v/>
      </c>
      <c r="AR342" t="str">
        <f t="shared" ca="1" si="129"/>
        <v/>
      </c>
      <c r="AS342" t="str">
        <f t="shared" ca="1" si="130"/>
        <v/>
      </c>
      <c r="AT342" t="str">
        <f t="shared" ca="1" si="131"/>
        <v/>
      </c>
    </row>
    <row r="343" spans="1:46" x14ac:dyDescent="0.3">
      <c r="A343" s="2">
        <v>341</v>
      </c>
      <c r="B343" s="19" t="str">
        <f t="shared" si="132"/>
        <v/>
      </c>
      <c r="C343" s="20" t="str">
        <f>IF(Protokoll!C343="","",Protokoll!C343)</f>
        <v/>
      </c>
      <c r="D343" s="20" t="str">
        <f>IF(Protokoll!D343="","",Protokoll!D343)</f>
        <v/>
      </c>
      <c r="E343" s="20" t="str">
        <f>IF(Protokoll!E343="","",Protokoll!E343)</f>
        <v/>
      </c>
      <c r="F343" s="20" t="str">
        <f>IF(Protokoll!F343="","",Protokoll!F343)</f>
        <v/>
      </c>
      <c r="G343" s="82" t="str">
        <f>IF(Protokoll!G343="","",Protokoll!G343)</f>
        <v/>
      </c>
      <c r="H343" s="20" t="str">
        <f>IF(Protokoll!H343="","",Protokoll!H343)</f>
        <v/>
      </c>
      <c r="I343" s="20" t="str">
        <f>IF(Protokoll!I343="","",Protokoll!I343)</f>
        <v/>
      </c>
      <c r="J343" s="83" t="str">
        <f>IF(Protokoll!J343="","",Protokoll!J343)</f>
        <v/>
      </c>
      <c r="K343" s="20" t="str">
        <f>IF(Protokoll!K343="","",Protokoll!K343)</f>
        <v/>
      </c>
      <c r="L343" s="20" t="str">
        <f>IF(Protokoll!L343="","",Protokoll!L343)</f>
        <v/>
      </c>
      <c r="M343" s="84" t="str">
        <f>IF(Protokoll!M343="","",Protokoll!M343)</f>
        <v/>
      </c>
      <c r="N343" s="20" t="str">
        <f ca="1">IF(Protokoll!N343="","",VLOOKUP(Protokoll!N343,(INDIRECT(CONCATENATE($B343,"!Q2:S22"))),3,1))</f>
        <v/>
      </c>
      <c r="O343" s="20" t="str">
        <f ca="1">IF(Protokoll!O343="","",VLOOKUP(Protokoll!O343,(INDIRECT(CONCATENATE($B343,"!G2:O22"))),9,1))</f>
        <v/>
      </c>
      <c r="P343" s="20" t="str">
        <f ca="1">IF(Protokoll!P343="","",VLOOKUP(Protokoll!P343,(INDIRECT(CONCATENATE($B343,"!H2:O22"))),8,1))</f>
        <v/>
      </c>
      <c r="Q343" s="20" t="str">
        <f ca="1">IF(Protokoll!Q343="","",VLOOKUP(Protokoll!Q343,(INDIRECT(CONCATENATE($B343,"!I2:O22"))),7,1))</f>
        <v/>
      </c>
      <c r="R343" s="20" t="str">
        <f ca="1">IF(Protokoll!R343="","",VLOOKUP(Protokoll!R343,(INDIRECT(CONCATENATE($B343,"!J2:O22"))),6,1))</f>
        <v/>
      </c>
      <c r="S343" s="20" t="str">
        <f ca="1">IF(Protokoll!S343="","",VLOOKUP(Protokoll!S343,(INDIRECT(CONCATENATE($B343,"!K2:O22"))),5,1))</f>
        <v/>
      </c>
      <c r="T343" s="20" t="str">
        <f ca="1">IF(Protokoll!T343="","",VLOOKUP(Protokoll!T343,(INDIRECT(CONCATENATE($B343,"!R2:S22"))),2,1))</f>
        <v/>
      </c>
      <c r="U343" s="20" t="str">
        <f ca="1">IF(Protokoll!U343="","",VLOOKUP(Protokoll!U343,(INDIRECT(CONCATENATE($B343,"!M2:O22"))),3,1))</f>
        <v/>
      </c>
      <c r="V343" s="20" t="str">
        <f ca="1">IF(Protokoll!V343="","",VLOOKUP(Protokoll!V343,(INDIRECT(CONCATENATE($B343,"!N2:O22"))),2,1))</f>
        <v/>
      </c>
      <c r="W343" s="83" t="str">
        <f>IF(Protokoll!W343="","",Protokoll!W343)</f>
        <v/>
      </c>
      <c r="X343" s="85" t="str">
        <f t="shared" ca="1" si="133"/>
        <v/>
      </c>
      <c r="AB343" t="str">
        <f t="shared" ca="1" si="114"/>
        <v/>
      </c>
      <c r="AC343" t="str">
        <f t="shared" ca="1" si="115"/>
        <v/>
      </c>
      <c r="AD343" t="str">
        <f t="shared" ca="1" si="116"/>
        <v/>
      </c>
      <c r="AE343" t="str">
        <f t="shared" ca="1" si="117"/>
        <v/>
      </c>
      <c r="AF343" t="str">
        <f t="shared" ca="1" si="118"/>
        <v/>
      </c>
      <c r="AG343" t="str">
        <f t="shared" ca="1" si="119"/>
        <v/>
      </c>
      <c r="AH343" t="str">
        <f t="shared" ca="1" si="120"/>
        <v/>
      </c>
      <c r="AI343" t="str">
        <f t="shared" ca="1" si="121"/>
        <v/>
      </c>
      <c r="AJ343" t="str">
        <f t="shared" ca="1" si="122"/>
        <v/>
      </c>
      <c r="AL343" t="str">
        <f t="shared" ca="1" si="123"/>
        <v/>
      </c>
      <c r="AM343" t="str">
        <f t="shared" ca="1" si="124"/>
        <v/>
      </c>
      <c r="AN343" t="str">
        <f t="shared" ca="1" si="125"/>
        <v/>
      </c>
      <c r="AO343" t="str">
        <f t="shared" ca="1" si="126"/>
        <v/>
      </c>
      <c r="AP343" t="str">
        <f t="shared" ca="1" si="127"/>
        <v/>
      </c>
      <c r="AQ343" t="str">
        <f t="shared" ca="1" si="128"/>
        <v/>
      </c>
      <c r="AR343" t="str">
        <f t="shared" ca="1" si="129"/>
        <v/>
      </c>
      <c r="AS343" t="str">
        <f t="shared" ca="1" si="130"/>
        <v/>
      </c>
      <c r="AT343" t="str">
        <f t="shared" ca="1" si="131"/>
        <v/>
      </c>
    </row>
    <row r="344" spans="1:46" x14ac:dyDescent="0.3">
      <c r="A344" s="15">
        <v>342</v>
      </c>
      <c r="B344" s="16" t="str">
        <f t="shared" si="132"/>
        <v/>
      </c>
      <c r="C344" s="18" t="str">
        <f>IF(Protokoll!C344="","",Protokoll!C344)</f>
        <v/>
      </c>
      <c r="D344" s="18" t="str">
        <f>IF(Protokoll!D344="","",Protokoll!D344)</f>
        <v/>
      </c>
      <c r="E344" s="18" t="str">
        <f>IF(Protokoll!E344="","",Protokoll!E344)</f>
        <v/>
      </c>
      <c r="F344" s="18" t="str">
        <f>IF(Protokoll!F344="","",Protokoll!F344)</f>
        <v/>
      </c>
      <c r="G344" s="86" t="str">
        <f>IF(Protokoll!G344="","",Protokoll!G344)</f>
        <v/>
      </c>
      <c r="H344" s="18" t="str">
        <f>IF(Protokoll!H344="","",Protokoll!H344)</f>
        <v/>
      </c>
      <c r="I344" s="18" t="str">
        <f>IF(Protokoll!I344="","",Protokoll!I344)</f>
        <v/>
      </c>
      <c r="J344" s="79" t="str">
        <f>IF(Protokoll!J344="","",Protokoll!J344)</f>
        <v/>
      </c>
      <c r="K344" s="18" t="str">
        <f>IF(Protokoll!K344="","",Protokoll!K344)</f>
        <v/>
      </c>
      <c r="L344" s="18" t="str">
        <f>IF(Protokoll!L344="","",Protokoll!L344)</f>
        <v/>
      </c>
      <c r="M344" s="80" t="str">
        <f>IF(Protokoll!M344="","",Protokoll!M344)</f>
        <v/>
      </c>
      <c r="N344" s="18" t="str">
        <f ca="1">IF(Protokoll!N344="","",VLOOKUP(Protokoll!N344,(INDIRECT(CONCATENATE($B344,"!Q2:S22"))),3,1))</f>
        <v/>
      </c>
      <c r="O344" s="18" t="str">
        <f ca="1">IF(Protokoll!O344="","",VLOOKUP(Protokoll!O344,(INDIRECT(CONCATENATE($B344,"!G2:O22"))),9,1))</f>
        <v/>
      </c>
      <c r="P344" s="18" t="str">
        <f ca="1">IF(Protokoll!P344="","",VLOOKUP(Protokoll!P344,(INDIRECT(CONCATENATE($B344,"!H2:O22"))),8,1))</f>
        <v/>
      </c>
      <c r="Q344" s="18" t="str">
        <f ca="1">IF(Protokoll!Q344="","",VLOOKUP(Protokoll!Q344,(INDIRECT(CONCATENATE($B344,"!I2:O22"))),7,1))</f>
        <v/>
      </c>
      <c r="R344" s="18" t="str">
        <f ca="1">IF(Protokoll!R344="","",VLOOKUP(Protokoll!R344,(INDIRECT(CONCATENATE($B344,"!J2:O22"))),6,1))</f>
        <v/>
      </c>
      <c r="S344" s="18" t="str">
        <f ca="1">IF(Protokoll!S344="","",VLOOKUP(Protokoll!S344,(INDIRECT(CONCATENATE($B344,"!K2:O22"))),5,1))</f>
        <v/>
      </c>
      <c r="T344" s="18" t="str">
        <f ca="1">IF(Protokoll!T344="","",VLOOKUP(Protokoll!T344,(INDIRECT(CONCATENATE($B344,"!R2:S22"))),2,1))</f>
        <v/>
      </c>
      <c r="U344" s="18" t="str">
        <f ca="1">IF(Protokoll!U344="","",VLOOKUP(Protokoll!U344,(INDIRECT(CONCATENATE($B344,"!M2:O22"))),3,1))</f>
        <v/>
      </c>
      <c r="V344" s="18" t="str">
        <f ca="1">IF(Protokoll!V344="","",VLOOKUP(Protokoll!V344,(INDIRECT(CONCATENATE($B344,"!N2:O22"))),2,1))</f>
        <v/>
      </c>
      <c r="W344" s="79" t="str">
        <f>IF(Protokoll!W344="","",Protokoll!W344)</f>
        <v/>
      </c>
      <c r="X344" s="81" t="str">
        <f t="shared" ca="1" si="133"/>
        <v/>
      </c>
      <c r="AB344" t="str">
        <f t="shared" ca="1" si="114"/>
        <v/>
      </c>
      <c r="AC344" t="str">
        <f t="shared" ca="1" si="115"/>
        <v/>
      </c>
      <c r="AD344" t="str">
        <f t="shared" ca="1" si="116"/>
        <v/>
      </c>
      <c r="AE344" t="str">
        <f t="shared" ca="1" si="117"/>
        <v/>
      </c>
      <c r="AF344" t="str">
        <f t="shared" ca="1" si="118"/>
        <v/>
      </c>
      <c r="AG344" t="str">
        <f t="shared" ca="1" si="119"/>
        <v/>
      </c>
      <c r="AH344" t="str">
        <f t="shared" ca="1" si="120"/>
        <v/>
      </c>
      <c r="AI344" t="str">
        <f t="shared" ca="1" si="121"/>
        <v/>
      </c>
      <c r="AJ344" t="str">
        <f t="shared" ca="1" si="122"/>
        <v/>
      </c>
      <c r="AL344" t="str">
        <f t="shared" ca="1" si="123"/>
        <v/>
      </c>
      <c r="AM344" t="str">
        <f t="shared" ca="1" si="124"/>
        <v/>
      </c>
      <c r="AN344" t="str">
        <f t="shared" ca="1" si="125"/>
        <v/>
      </c>
      <c r="AO344" t="str">
        <f t="shared" ca="1" si="126"/>
        <v/>
      </c>
      <c r="AP344" t="str">
        <f t="shared" ca="1" si="127"/>
        <v/>
      </c>
      <c r="AQ344" t="str">
        <f t="shared" ca="1" si="128"/>
        <v/>
      </c>
      <c r="AR344" t="str">
        <f t="shared" ca="1" si="129"/>
        <v/>
      </c>
      <c r="AS344" t="str">
        <f t="shared" ca="1" si="130"/>
        <v/>
      </c>
      <c r="AT344" t="str">
        <f t="shared" ca="1" si="131"/>
        <v/>
      </c>
    </row>
    <row r="345" spans="1:46" x14ac:dyDescent="0.3">
      <c r="A345" s="2">
        <v>343</v>
      </c>
      <c r="B345" s="19" t="str">
        <f t="shared" si="132"/>
        <v/>
      </c>
      <c r="C345" s="20" t="str">
        <f>IF(Protokoll!C345="","",Protokoll!C345)</f>
        <v/>
      </c>
      <c r="D345" s="20" t="str">
        <f>IF(Protokoll!D345="","",Protokoll!D345)</f>
        <v/>
      </c>
      <c r="E345" s="20" t="str">
        <f>IF(Protokoll!E345="","",Protokoll!E345)</f>
        <v/>
      </c>
      <c r="F345" s="20" t="str">
        <f>IF(Protokoll!F345="","",Protokoll!F345)</f>
        <v/>
      </c>
      <c r="G345" s="82" t="str">
        <f>IF(Protokoll!G345="","",Protokoll!G345)</f>
        <v/>
      </c>
      <c r="H345" s="20" t="str">
        <f>IF(Protokoll!H345="","",Protokoll!H345)</f>
        <v/>
      </c>
      <c r="I345" s="20" t="str">
        <f>IF(Protokoll!I345="","",Protokoll!I345)</f>
        <v/>
      </c>
      <c r="J345" s="83" t="str">
        <f>IF(Protokoll!J345="","",Protokoll!J345)</f>
        <v/>
      </c>
      <c r="K345" s="20" t="str">
        <f>IF(Protokoll!K345="","",Protokoll!K345)</f>
        <v/>
      </c>
      <c r="L345" s="20" t="str">
        <f>IF(Protokoll!L345="","",Protokoll!L345)</f>
        <v/>
      </c>
      <c r="M345" s="84" t="str">
        <f>IF(Protokoll!M345="","",Protokoll!M345)</f>
        <v/>
      </c>
      <c r="N345" s="20" t="str">
        <f ca="1">IF(Protokoll!N345="","",VLOOKUP(Protokoll!N345,(INDIRECT(CONCATENATE($B345,"!Q2:S22"))),3,1))</f>
        <v/>
      </c>
      <c r="O345" s="20" t="str">
        <f ca="1">IF(Protokoll!O345="","",VLOOKUP(Protokoll!O345,(INDIRECT(CONCATENATE($B345,"!G2:O22"))),9,1))</f>
        <v/>
      </c>
      <c r="P345" s="20" t="str">
        <f ca="1">IF(Protokoll!P345="","",VLOOKUP(Protokoll!P345,(INDIRECT(CONCATENATE($B345,"!H2:O22"))),8,1))</f>
        <v/>
      </c>
      <c r="Q345" s="20" t="str">
        <f ca="1">IF(Protokoll!Q345="","",VLOOKUP(Protokoll!Q345,(INDIRECT(CONCATENATE($B345,"!I2:O22"))),7,1))</f>
        <v/>
      </c>
      <c r="R345" s="20" t="str">
        <f ca="1">IF(Protokoll!R345="","",VLOOKUP(Protokoll!R345,(INDIRECT(CONCATENATE($B345,"!J2:O22"))),6,1))</f>
        <v/>
      </c>
      <c r="S345" s="20" t="str">
        <f ca="1">IF(Protokoll!S345="","",VLOOKUP(Protokoll!S345,(INDIRECT(CONCATENATE($B345,"!K2:O22"))),5,1))</f>
        <v/>
      </c>
      <c r="T345" s="20" t="str">
        <f ca="1">IF(Protokoll!T345="","",VLOOKUP(Protokoll!T345,(INDIRECT(CONCATENATE($B345,"!R2:S22"))),2,1))</f>
        <v/>
      </c>
      <c r="U345" s="20" t="str">
        <f ca="1">IF(Protokoll!U345="","",VLOOKUP(Protokoll!U345,(INDIRECT(CONCATENATE($B345,"!M2:O22"))),3,1))</f>
        <v/>
      </c>
      <c r="V345" s="20" t="str">
        <f ca="1">IF(Protokoll!V345="","",VLOOKUP(Protokoll!V345,(INDIRECT(CONCATENATE($B345,"!N2:O22"))),2,1))</f>
        <v/>
      </c>
      <c r="W345" s="83" t="str">
        <f>IF(Protokoll!W345="","",Protokoll!W345)</f>
        <v/>
      </c>
      <c r="X345" s="85" t="str">
        <f t="shared" ca="1" si="133"/>
        <v/>
      </c>
      <c r="AB345" t="str">
        <f t="shared" ca="1" si="114"/>
        <v/>
      </c>
      <c r="AC345" t="str">
        <f t="shared" ca="1" si="115"/>
        <v/>
      </c>
      <c r="AD345" t="str">
        <f t="shared" ca="1" si="116"/>
        <v/>
      </c>
      <c r="AE345" t="str">
        <f t="shared" ca="1" si="117"/>
        <v/>
      </c>
      <c r="AF345" t="str">
        <f t="shared" ca="1" si="118"/>
        <v/>
      </c>
      <c r="AG345" t="str">
        <f t="shared" ca="1" si="119"/>
        <v/>
      </c>
      <c r="AH345" t="str">
        <f t="shared" ca="1" si="120"/>
        <v/>
      </c>
      <c r="AI345" t="str">
        <f t="shared" ca="1" si="121"/>
        <v/>
      </c>
      <c r="AJ345" t="str">
        <f t="shared" ca="1" si="122"/>
        <v/>
      </c>
      <c r="AL345" t="str">
        <f t="shared" ca="1" si="123"/>
        <v/>
      </c>
      <c r="AM345" t="str">
        <f t="shared" ca="1" si="124"/>
        <v/>
      </c>
      <c r="AN345" t="str">
        <f t="shared" ca="1" si="125"/>
        <v/>
      </c>
      <c r="AO345" t="str">
        <f t="shared" ca="1" si="126"/>
        <v/>
      </c>
      <c r="AP345" t="str">
        <f t="shared" ca="1" si="127"/>
        <v/>
      </c>
      <c r="AQ345" t="str">
        <f t="shared" ca="1" si="128"/>
        <v/>
      </c>
      <c r="AR345" t="str">
        <f t="shared" ca="1" si="129"/>
        <v/>
      </c>
      <c r="AS345" t="str">
        <f t="shared" ca="1" si="130"/>
        <v/>
      </c>
      <c r="AT345" t="str">
        <f t="shared" ca="1" si="131"/>
        <v/>
      </c>
    </row>
    <row r="346" spans="1:46" x14ac:dyDescent="0.3">
      <c r="A346" s="15">
        <v>344</v>
      </c>
      <c r="B346" s="16" t="str">
        <f t="shared" si="132"/>
        <v/>
      </c>
      <c r="C346" s="18" t="str">
        <f>IF(Protokoll!C346="","",Protokoll!C346)</f>
        <v/>
      </c>
      <c r="D346" s="18" t="str">
        <f>IF(Protokoll!D346="","",Protokoll!D346)</f>
        <v/>
      </c>
      <c r="E346" s="18" t="str">
        <f>IF(Protokoll!E346="","",Protokoll!E346)</f>
        <v/>
      </c>
      <c r="F346" s="18" t="str">
        <f>IF(Protokoll!F346="","",Protokoll!F346)</f>
        <v/>
      </c>
      <c r="G346" s="86" t="str">
        <f>IF(Protokoll!G346="","",Protokoll!G346)</f>
        <v/>
      </c>
      <c r="H346" s="18" t="str">
        <f>IF(Protokoll!H346="","",Protokoll!H346)</f>
        <v/>
      </c>
      <c r="I346" s="18" t="str">
        <f>IF(Protokoll!I346="","",Protokoll!I346)</f>
        <v/>
      </c>
      <c r="J346" s="79" t="str">
        <f>IF(Protokoll!J346="","",Protokoll!J346)</f>
        <v/>
      </c>
      <c r="K346" s="18" t="str">
        <f>IF(Protokoll!K346="","",Protokoll!K346)</f>
        <v/>
      </c>
      <c r="L346" s="18" t="str">
        <f>IF(Protokoll!L346="","",Protokoll!L346)</f>
        <v/>
      </c>
      <c r="M346" s="80" t="str">
        <f>IF(Protokoll!M346="","",Protokoll!M346)</f>
        <v/>
      </c>
      <c r="N346" s="18" t="str">
        <f ca="1">IF(Protokoll!N346="","",VLOOKUP(Protokoll!N346,(INDIRECT(CONCATENATE($B346,"!Q2:S22"))),3,1))</f>
        <v/>
      </c>
      <c r="O346" s="18" t="str">
        <f ca="1">IF(Protokoll!O346="","",VLOOKUP(Protokoll!O346,(INDIRECT(CONCATENATE($B346,"!G2:O22"))),9,1))</f>
        <v/>
      </c>
      <c r="P346" s="18" t="str">
        <f ca="1">IF(Protokoll!P346="","",VLOOKUP(Protokoll!P346,(INDIRECT(CONCATENATE($B346,"!H2:O22"))),8,1))</f>
        <v/>
      </c>
      <c r="Q346" s="18" t="str">
        <f ca="1">IF(Protokoll!Q346="","",VLOOKUP(Protokoll!Q346,(INDIRECT(CONCATENATE($B346,"!I2:O22"))),7,1))</f>
        <v/>
      </c>
      <c r="R346" s="18" t="str">
        <f ca="1">IF(Protokoll!R346="","",VLOOKUP(Protokoll!R346,(INDIRECT(CONCATENATE($B346,"!J2:O22"))),6,1))</f>
        <v/>
      </c>
      <c r="S346" s="18" t="str">
        <f ca="1">IF(Protokoll!S346="","",VLOOKUP(Protokoll!S346,(INDIRECT(CONCATENATE($B346,"!K2:O22"))),5,1))</f>
        <v/>
      </c>
      <c r="T346" s="18" t="str">
        <f ca="1">IF(Protokoll!T346="","",VLOOKUP(Protokoll!T346,(INDIRECT(CONCATENATE($B346,"!R2:S22"))),2,1))</f>
        <v/>
      </c>
      <c r="U346" s="18" t="str">
        <f ca="1">IF(Protokoll!U346="","",VLOOKUP(Protokoll!U346,(INDIRECT(CONCATENATE($B346,"!M2:O22"))),3,1))</f>
        <v/>
      </c>
      <c r="V346" s="18" t="str">
        <f ca="1">IF(Protokoll!V346="","",VLOOKUP(Protokoll!V346,(INDIRECT(CONCATENATE($B346,"!N2:O22"))),2,1))</f>
        <v/>
      </c>
      <c r="W346" s="79" t="str">
        <f>IF(Protokoll!W346="","",Protokoll!W346)</f>
        <v/>
      </c>
      <c r="X346" s="81" t="str">
        <f t="shared" ca="1" si="133"/>
        <v/>
      </c>
      <c r="AB346" t="str">
        <f t="shared" ca="1" si="114"/>
        <v/>
      </c>
      <c r="AC346" t="str">
        <f t="shared" ca="1" si="115"/>
        <v/>
      </c>
      <c r="AD346" t="str">
        <f t="shared" ca="1" si="116"/>
        <v/>
      </c>
      <c r="AE346" t="str">
        <f t="shared" ca="1" si="117"/>
        <v/>
      </c>
      <c r="AF346" t="str">
        <f t="shared" ca="1" si="118"/>
        <v/>
      </c>
      <c r="AG346" t="str">
        <f t="shared" ca="1" si="119"/>
        <v/>
      </c>
      <c r="AH346" t="str">
        <f t="shared" ca="1" si="120"/>
        <v/>
      </c>
      <c r="AI346" t="str">
        <f t="shared" ca="1" si="121"/>
        <v/>
      </c>
      <c r="AJ346" t="str">
        <f t="shared" ca="1" si="122"/>
        <v/>
      </c>
      <c r="AL346" t="str">
        <f t="shared" ca="1" si="123"/>
        <v/>
      </c>
      <c r="AM346" t="str">
        <f t="shared" ca="1" si="124"/>
        <v/>
      </c>
      <c r="AN346" t="str">
        <f t="shared" ca="1" si="125"/>
        <v/>
      </c>
      <c r="AO346" t="str">
        <f t="shared" ca="1" si="126"/>
        <v/>
      </c>
      <c r="AP346" t="str">
        <f t="shared" ca="1" si="127"/>
        <v/>
      </c>
      <c r="AQ346" t="str">
        <f t="shared" ca="1" si="128"/>
        <v/>
      </c>
      <c r="AR346" t="str">
        <f t="shared" ca="1" si="129"/>
        <v/>
      </c>
      <c r="AS346" t="str">
        <f t="shared" ca="1" si="130"/>
        <v/>
      </c>
      <c r="AT346" t="str">
        <f t="shared" ca="1" si="131"/>
        <v/>
      </c>
    </row>
    <row r="347" spans="1:46" x14ac:dyDescent="0.3">
      <c r="A347" s="2">
        <v>345</v>
      </c>
      <c r="B347" s="19" t="str">
        <f t="shared" si="132"/>
        <v/>
      </c>
      <c r="C347" s="20" t="str">
        <f>IF(Protokoll!C347="","",Protokoll!C347)</f>
        <v/>
      </c>
      <c r="D347" s="20" t="str">
        <f>IF(Protokoll!D347="","",Protokoll!D347)</f>
        <v/>
      </c>
      <c r="E347" s="20" t="str">
        <f>IF(Protokoll!E347="","",Protokoll!E347)</f>
        <v/>
      </c>
      <c r="F347" s="20" t="str">
        <f>IF(Protokoll!F347="","",Protokoll!F347)</f>
        <v/>
      </c>
      <c r="G347" s="82" t="str">
        <f>IF(Protokoll!G347="","",Protokoll!G347)</f>
        <v/>
      </c>
      <c r="H347" s="20" t="str">
        <f>IF(Protokoll!H347="","",Protokoll!H347)</f>
        <v/>
      </c>
      <c r="I347" s="20" t="str">
        <f>IF(Protokoll!I347="","",Protokoll!I347)</f>
        <v/>
      </c>
      <c r="J347" s="83" t="str">
        <f>IF(Protokoll!J347="","",Protokoll!J347)</f>
        <v/>
      </c>
      <c r="K347" s="20" t="str">
        <f>IF(Protokoll!K347="","",Protokoll!K347)</f>
        <v/>
      </c>
      <c r="L347" s="20" t="str">
        <f>IF(Protokoll!L347="","",Protokoll!L347)</f>
        <v/>
      </c>
      <c r="M347" s="84" t="str">
        <f>IF(Protokoll!M347="","",Protokoll!M347)</f>
        <v/>
      </c>
      <c r="N347" s="20" t="str">
        <f ca="1">IF(Protokoll!N347="","",VLOOKUP(Protokoll!N347,(INDIRECT(CONCATENATE($B347,"!Q2:S22"))),3,1))</f>
        <v/>
      </c>
      <c r="O347" s="20" t="str">
        <f ca="1">IF(Protokoll!O347="","",VLOOKUP(Protokoll!O347,(INDIRECT(CONCATENATE($B347,"!G2:O22"))),9,1))</f>
        <v/>
      </c>
      <c r="P347" s="20" t="str">
        <f ca="1">IF(Protokoll!P347="","",VLOOKUP(Protokoll!P347,(INDIRECT(CONCATENATE($B347,"!H2:O22"))),8,1))</f>
        <v/>
      </c>
      <c r="Q347" s="20" t="str">
        <f ca="1">IF(Protokoll!Q347="","",VLOOKUP(Protokoll!Q347,(INDIRECT(CONCATENATE($B347,"!I2:O22"))),7,1))</f>
        <v/>
      </c>
      <c r="R347" s="20" t="str">
        <f ca="1">IF(Protokoll!R347="","",VLOOKUP(Protokoll!R347,(INDIRECT(CONCATENATE($B347,"!J2:O22"))),6,1))</f>
        <v/>
      </c>
      <c r="S347" s="20" t="str">
        <f ca="1">IF(Protokoll!S347="","",VLOOKUP(Protokoll!S347,(INDIRECT(CONCATENATE($B347,"!K2:O22"))),5,1))</f>
        <v/>
      </c>
      <c r="T347" s="20" t="str">
        <f ca="1">IF(Protokoll!T347="","",VLOOKUP(Protokoll!T347,(INDIRECT(CONCATENATE($B347,"!R2:S22"))),2,1))</f>
        <v/>
      </c>
      <c r="U347" s="20" t="str">
        <f ca="1">IF(Protokoll!U347="","",VLOOKUP(Protokoll!U347,(INDIRECT(CONCATENATE($B347,"!M2:O22"))),3,1))</f>
        <v/>
      </c>
      <c r="V347" s="20" t="str">
        <f ca="1">IF(Protokoll!V347="","",VLOOKUP(Protokoll!V347,(INDIRECT(CONCATENATE($B347,"!N2:O22"))),2,1))</f>
        <v/>
      </c>
      <c r="W347" s="83" t="str">
        <f>IF(Protokoll!W347="","",Protokoll!W347)</f>
        <v/>
      </c>
      <c r="X347" s="85" t="str">
        <f t="shared" ca="1" si="133"/>
        <v/>
      </c>
      <c r="AB347" t="str">
        <f t="shared" ca="1" si="114"/>
        <v/>
      </c>
      <c r="AC347" t="str">
        <f t="shared" ca="1" si="115"/>
        <v/>
      </c>
      <c r="AD347" t="str">
        <f t="shared" ca="1" si="116"/>
        <v/>
      </c>
      <c r="AE347" t="str">
        <f t="shared" ca="1" si="117"/>
        <v/>
      </c>
      <c r="AF347" t="str">
        <f t="shared" ca="1" si="118"/>
        <v/>
      </c>
      <c r="AG347" t="str">
        <f t="shared" ca="1" si="119"/>
        <v/>
      </c>
      <c r="AH347" t="str">
        <f t="shared" ca="1" si="120"/>
        <v/>
      </c>
      <c r="AI347" t="str">
        <f t="shared" ca="1" si="121"/>
        <v/>
      </c>
      <c r="AJ347" t="str">
        <f t="shared" ca="1" si="122"/>
        <v/>
      </c>
      <c r="AL347" t="str">
        <f t="shared" ca="1" si="123"/>
        <v/>
      </c>
      <c r="AM347" t="str">
        <f t="shared" ca="1" si="124"/>
        <v/>
      </c>
      <c r="AN347" t="str">
        <f t="shared" ca="1" si="125"/>
        <v/>
      </c>
      <c r="AO347" t="str">
        <f t="shared" ca="1" si="126"/>
        <v/>
      </c>
      <c r="AP347" t="str">
        <f t="shared" ca="1" si="127"/>
        <v/>
      </c>
      <c r="AQ347" t="str">
        <f t="shared" ca="1" si="128"/>
        <v/>
      </c>
      <c r="AR347" t="str">
        <f t="shared" ca="1" si="129"/>
        <v/>
      </c>
      <c r="AS347" t="str">
        <f t="shared" ca="1" si="130"/>
        <v/>
      </c>
      <c r="AT347" t="str">
        <f t="shared" ca="1" si="131"/>
        <v/>
      </c>
    </row>
    <row r="348" spans="1:46" x14ac:dyDescent="0.3">
      <c r="A348" s="15">
        <v>346</v>
      </c>
      <c r="B348" s="16" t="str">
        <f t="shared" si="132"/>
        <v/>
      </c>
      <c r="C348" s="18" t="str">
        <f>IF(Protokoll!C348="","",Protokoll!C348)</f>
        <v/>
      </c>
      <c r="D348" s="18" t="str">
        <f>IF(Protokoll!D348="","",Protokoll!D348)</f>
        <v/>
      </c>
      <c r="E348" s="18" t="str">
        <f>IF(Protokoll!E348="","",Protokoll!E348)</f>
        <v/>
      </c>
      <c r="F348" s="18" t="str">
        <f>IF(Protokoll!F348="","",Protokoll!F348)</f>
        <v/>
      </c>
      <c r="G348" s="86" t="str">
        <f>IF(Protokoll!G348="","",Protokoll!G348)</f>
        <v/>
      </c>
      <c r="H348" s="18" t="str">
        <f>IF(Protokoll!H348="","",Protokoll!H348)</f>
        <v/>
      </c>
      <c r="I348" s="18" t="str">
        <f>IF(Protokoll!I348="","",Protokoll!I348)</f>
        <v/>
      </c>
      <c r="J348" s="79" t="str">
        <f>IF(Protokoll!J348="","",Protokoll!J348)</f>
        <v/>
      </c>
      <c r="K348" s="18" t="str">
        <f>IF(Protokoll!K348="","",Protokoll!K348)</f>
        <v/>
      </c>
      <c r="L348" s="18" t="str">
        <f>IF(Protokoll!L348="","",Protokoll!L348)</f>
        <v/>
      </c>
      <c r="M348" s="80" t="str">
        <f>IF(Protokoll!M348="","",Protokoll!M348)</f>
        <v/>
      </c>
      <c r="N348" s="18" t="str">
        <f ca="1">IF(Protokoll!N348="","",VLOOKUP(Protokoll!N348,(INDIRECT(CONCATENATE($B348,"!Q2:S22"))),3,1))</f>
        <v/>
      </c>
      <c r="O348" s="18" t="str">
        <f ca="1">IF(Protokoll!O348="","",VLOOKUP(Protokoll!O348,(INDIRECT(CONCATENATE($B348,"!G2:O22"))),9,1))</f>
        <v/>
      </c>
      <c r="P348" s="18" t="str">
        <f ca="1">IF(Protokoll!P348="","",VLOOKUP(Protokoll!P348,(INDIRECT(CONCATENATE($B348,"!H2:O22"))),8,1))</f>
        <v/>
      </c>
      <c r="Q348" s="18" t="str">
        <f ca="1">IF(Protokoll!Q348="","",VLOOKUP(Protokoll!Q348,(INDIRECT(CONCATENATE($B348,"!I2:O22"))),7,1))</f>
        <v/>
      </c>
      <c r="R348" s="18" t="str">
        <f ca="1">IF(Protokoll!R348="","",VLOOKUP(Protokoll!R348,(INDIRECT(CONCATENATE($B348,"!J2:O22"))),6,1))</f>
        <v/>
      </c>
      <c r="S348" s="18" t="str">
        <f ca="1">IF(Protokoll!S348="","",VLOOKUP(Protokoll!S348,(INDIRECT(CONCATENATE($B348,"!K2:O22"))),5,1))</f>
        <v/>
      </c>
      <c r="T348" s="18" t="str">
        <f ca="1">IF(Protokoll!T348="","",VLOOKUP(Protokoll!T348,(INDIRECT(CONCATENATE($B348,"!R2:S22"))),2,1))</f>
        <v/>
      </c>
      <c r="U348" s="18" t="str">
        <f ca="1">IF(Protokoll!U348="","",VLOOKUP(Protokoll!U348,(INDIRECT(CONCATENATE($B348,"!M2:O22"))),3,1))</f>
        <v/>
      </c>
      <c r="V348" s="18" t="str">
        <f ca="1">IF(Protokoll!V348="","",VLOOKUP(Protokoll!V348,(INDIRECT(CONCATENATE($B348,"!N2:O22"))),2,1))</f>
        <v/>
      </c>
      <c r="W348" s="79" t="str">
        <f>IF(Protokoll!W348="","",Protokoll!W348)</f>
        <v/>
      </c>
      <c r="X348" s="81" t="str">
        <f t="shared" ca="1" si="133"/>
        <v/>
      </c>
      <c r="AB348" t="str">
        <f t="shared" ref="AB348:AB402" ca="1" si="134">IF(N348="","",N348)</f>
        <v/>
      </c>
      <c r="AC348" t="str">
        <f t="shared" ref="AC348:AC402" ca="1" si="135">IF(O348="","",O348)</f>
        <v/>
      </c>
      <c r="AD348" t="str">
        <f t="shared" ref="AD348:AD402" ca="1" si="136">IF(P348="","",P348*0.5)</f>
        <v/>
      </c>
      <c r="AE348" t="str">
        <f t="shared" ref="AE348:AE402" ca="1" si="137">IF(Q348="","",Q348*0.5)</f>
        <v/>
      </c>
      <c r="AF348" t="str">
        <f t="shared" ref="AF348:AF402" ca="1" si="138">IF(R348="","",R348)</f>
        <v/>
      </c>
      <c r="AG348" t="str">
        <f t="shared" ref="AG348:AG402" ca="1" si="139">IF(S348="","",S348)</f>
        <v/>
      </c>
      <c r="AH348" t="str">
        <f t="shared" ref="AH348:AH402" ca="1" si="140">IF(T348="","",T348)</f>
        <v/>
      </c>
      <c r="AI348" t="str">
        <f t="shared" ref="AI348:AI402" ca="1" si="141">IF(U348="","",U348)</f>
        <v/>
      </c>
      <c r="AJ348" t="str">
        <f t="shared" ref="AJ348:AJ402" ca="1" si="142">IF(V348="","",V348)</f>
        <v/>
      </c>
      <c r="AL348" t="str">
        <f t="shared" ref="AL348:AL402" ca="1" si="143">IF(N348="","",1)</f>
        <v/>
      </c>
      <c r="AM348" t="str">
        <f t="shared" ref="AM348:AM402" ca="1" si="144">IF(O348="","",1)</f>
        <v/>
      </c>
      <c r="AN348" t="str">
        <f t="shared" ref="AN348:AN402" ca="1" si="145">IF(P348="","",0.5)</f>
        <v/>
      </c>
      <c r="AO348" t="str">
        <f t="shared" ref="AO348:AO402" ca="1" si="146">IF(Q348="","",0.5)</f>
        <v/>
      </c>
      <c r="AP348" t="str">
        <f t="shared" ref="AP348:AP402" ca="1" si="147">IF(R348="","",1)</f>
        <v/>
      </c>
      <c r="AQ348" t="str">
        <f t="shared" ref="AQ348:AQ402" ca="1" si="148">IF(S348="","",1)</f>
        <v/>
      </c>
      <c r="AR348" t="str">
        <f t="shared" ref="AR348:AR402" ca="1" si="149">IF(T348="","",1)</f>
        <v/>
      </c>
      <c r="AS348" t="str">
        <f t="shared" ref="AS348:AS402" ca="1" si="150">IF(U348="","",1)</f>
        <v/>
      </c>
      <c r="AT348" t="str">
        <f t="shared" ref="AT348:AT402" ca="1" si="151">IF(V348="","",1)</f>
        <v/>
      </c>
    </row>
    <row r="349" spans="1:46" x14ac:dyDescent="0.3">
      <c r="A349" s="2">
        <v>347</v>
      </c>
      <c r="B349" s="19" t="str">
        <f t="shared" si="132"/>
        <v/>
      </c>
      <c r="C349" s="20" t="str">
        <f>IF(Protokoll!C349="","",Protokoll!C349)</f>
        <v/>
      </c>
      <c r="D349" s="20" t="str">
        <f>IF(Protokoll!D349="","",Protokoll!D349)</f>
        <v/>
      </c>
      <c r="E349" s="20" t="str">
        <f>IF(Protokoll!E349="","",Protokoll!E349)</f>
        <v/>
      </c>
      <c r="F349" s="20" t="str">
        <f>IF(Protokoll!F349="","",Protokoll!F349)</f>
        <v/>
      </c>
      <c r="G349" s="82" t="str">
        <f>IF(Protokoll!G349="","",Protokoll!G349)</f>
        <v/>
      </c>
      <c r="H349" s="20" t="str">
        <f>IF(Protokoll!H349="","",Protokoll!H349)</f>
        <v/>
      </c>
      <c r="I349" s="20" t="str">
        <f>IF(Protokoll!I349="","",Protokoll!I349)</f>
        <v/>
      </c>
      <c r="J349" s="83" t="str">
        <f>IF(Protokoll!J349="","",Protokoll!J349)</f>
        <v/>
      </c>
      <c r="K349" s="20" t="str">
        <f>IF(Protokoll!K349="","",Protokoll!K349)</f>
        <v/>
      </c>
      <c r="L349" s="20" t="str">
        <f>IF(Protokoll!L349="","",Protokoll!L349)</f>
        <v/>
      </c>
      <c r="M349" s="84" t="str">
        <f>IF(Protokoll!M349="","",Protokoll!M349)</f>
        <v/>
      </c>
      <c r="N349" s="20" t="str">
        <f ca="1">IF(Protokoll!N349="","",VLOOKUP(Protokoll!N349,(INDIRECT(CONCATENATE($B349,"!Q2:S22"))),3,1))</f>
        <v/>
      </c>
      <c r="O349" s="20" t="str">
        <f ca="1">IF(Protokoll!O349="","",VLOOKUP(Protokoll!O349,(INDIRECT(CONCATENATE($B349,"!G2:O22"))),9,1))</f>
        <v/>
      </c>
      <c r="P349" s="20" t="str">
        <f ca="1">IF(Protokoll!P349="","",VLOOKUP(Protokoll!P349,(INDIRECT(CONCATENATE($B349,"!H2:O22"))),8,1))</f>
        <v/>
      </c>
      <c r="Q349" s="20" t="str">
        <f ca="1">IF(Protokoll!Q349="","",VLOOKUP(Protokoll!Q349,(INDIRECT(CONCATENATE($B349,"!I2:O22"))),7,1))</f>
        <v/>
      </c>
      <c r="R349" s="20" t="str">
        <f ca="1">IF(Protokoll!R349="","",VLOOKUP(Protokoll!R349,(INDIRECT(CONCATENATE($B349,"!J2:O22"))),6,1))</f>
        <v/>
      </c>
      <c r="S349" s="20" t="str">
        <f ca="1">IF(Protokoll!S349="","",VLOOKUP(Protokoll!S349,(INDIRECT(CONCATENATE($B349,"!K2:O22"))),5,1))</f>
        <v/>
      </c>
      <c r="T349" s="20" t="str">
        <f ca="1">IF(Protokoll!T349="","",VLOOKUP(Protokoll!T349,(INDIRECT(CONCATENATE($B349,"!R2:S22"))),2,1))</f>
        <v/>
      </c>
      <c r="U349" s="20" t="str">
        <f ca="1">IF(Protokoll!U349="","",VLOOKUP(Protokoll!U349,(INDIRECT(CONCATENATE($B349,"!M2:O22"))),3,1))</f>
        <v/>
      </c>
      <c r="V349" s="20" t="str">
        <f ca="1">IF(Protokoll!V349="","",VLOOKUP(Protokoll!V349,(INDIRECT(CONCATENATE($B349,"!N2:O22"))),2,1))</f>
        <v/>
      </c>
      <c r="W349" s="83" t="str">
        <f>IF(Protokoll!W349="","",Protokoll!W349)</f>
        <v/>
      </c>
      <c r="X349" s="85" t="str">
        <f t="shared" ca="1" si="133"/>
        <v/>
      </c>
      <c r="AB349" t="str">
        <f t="shared" ca="1" si="134"/>
        <v/>
      </c>
      <c r="AC349" t="str">
        <f t="shared" ca="1" si="135"/>
        <v/>
      </c>
      <c r="AD349" t="str">
        <f t="shared" ca="1" si="136"/>
        <v/>
      </c>
      <c r="AE349" t="str">
        <f t="shared" ca="1" si="137"/>
        <v/>
      </c>
      <c r="AF349" t="str">
        <f t="shared" ca="1" si="138"/>
        <v/>
      </c>
      <c r="AG349" t="str">
        <f t="shared" ca="1" si="139"/>
        <v/>
      </c>
      <c r="AH349" t="str">
        <f t="shared" ca="1" si="140"/>
        <v/>
      </c>
      <c r="AI349" t="str">
        <f t="shared" ca="1" si="141"/>
        <v/>
      </c>
      <c r="AJ349" t="str">
        <f t="shared" ca="1" si="142"/>
        <v/>
      </c>
      <c r="AL349" t="str">
        <f t="shared" ca="1" si="143"/>
        <v/>
      </c>
      <c r="AM349" t="str">
        <f t="shared" ca="1" si="144"/>
        <v/>
      </c>
      <c r="AN349" t="str">
        <f t="shared" ca="1" si="145"/>
        <v/>
      </c>
      <c r="AO349" t="str">
        <f t="shared" ca="1" si="146"/>
        <v/>
      </c>
      <c r="AP349" t="str">
        <f t="shared" ca="1" si="147"/>
        <v/>
      </c>
      <c r="AQ349" t="str">
        <f t="shared" ca="1" si="148"/>
        <v/>
      </c>
      <c r="AR349" t="str">
        <f t="shared" ca="1" si="149"/>
        <v/>
      </c>
      <c r="AS349" t="str">
        <f t="shared" ca="1" si="150"/>
        <v/>
      </c>
      <c r="AT349" t="str">
        <f t="shared" ca="1" si="151"/>
        <v/>
      </c>
    </row>
    <row r="350" spans="1:46" x14ac:dyDescent="0.3">
      <c r="A350" s="15">
        <v>348</v>
      </c>
      <c r="B350" s="16" t="str">
        <f t="shared" si="132"/>
        <v/>
      </c>
      <c r="C350" s="18" t="str">
        <f>IF(Protokoll!C350="","",Protokoll!C350)</f>
        <v/>
      </c>
      <c r="D350" s="18" t="str">
        <f>IF(Protokoll!D350="","",Protokoll!D350)</f>
        <v/>
      </c>
      <c r="E350" s="18" t="str">
        <f>IF(Protokoll!E350="","",Protokoll!E350)</f>
        <v/>
      </c>
      <c r="F350" s="18" t="str">
        <f>IF(Protokoll!F350="","",Protokoll!F350)</f>
        <v/>
      </c>
      <c r="G350" s="86" t="str">
        <f>IF(Protokoll!G350="","",Protokoll!G350)</f>
        <v/>
      </c>
      <c r="H350" s="18" t="str">
        <f>IF(Protokoll!H350="","",Protokoll!H350)</f>
        <v/>
      </c>
      <c r="I350" s="18" t="str">
        <f>IF(Protokoll!I350="","",Protokoll!I350)</f>
        <v/>
      </c>
      <c r="J350" s="79" t="str">
        <f>IF(Protokoll!J350="","",Protokoll!J350)</f>
        <v/>
      </c>
      <c r="K350" s="18" t="str">
        <f>IF(Protokoll!K350="","",Protokoll!K350)</f>
        <v/>
      </c>
      <c r="L350" s="18" t="str">
        <f>IF(Protokoll!L350="","",Protokoll!L350)</f>
        <v/>
      </c>
      <c r="M350" s="80" t="str">
        <f>IF(Protokoll!M350="","",Protokoll!M350)</f>
        <v/>
      </c>
      <c r="N350" s="18" t="str">
        <f ca="1">IF(Protokoll!N350="","",VLOOKUP(Protokoll!N350,(INDIRECT(CONCATENATE($B350,"!Q2:S22"))),3,1))</f>
        <v/>
      </c>
      <c r="O350" s="18" t="str">
        <f ca="1">IF(Protokoll!O350="","",VLOOKUP(Protokoll!O350,(INDIRECT(CONCATENATE($B350,"!G2:O22"))),9,1))</f>
        <v/>
      </c>
      <c r="P350" s="18" t="str">
        <f ca="1">IF(Protokoll!P350="","",VLOOKUP(Protokoll!P350,(INDIRECT(CONCATENATE($B350,"!H2:O22"))),8,1))</f>
        <v/>
      </c>
      <c r="Q350" s="18" t="str">
        <f ca="1">IF(Protokoll!Q350="","",VLOOKUP(Protokoll!Q350,(INDIRECT(CONCATENATE($B350,"!I2:O22"))),7,1))</f>
        <v/>
      </c>
      <c r="R350" s="18" t="str">
        <f ca="1">IF(Protokoll!R350="","",VLOOKUP(Protokoll!R350,(INDIRECT(CONCATENATE($B350,"!J2:O22"))),6,1))</f>
        <v/>
      </c>
      <c r="S350" s="18" t="str">
        <f ca="1">IF(Protokoll!S350="","",VLOOKUP(Protokoll!S350,(INDIRECT(CONCATENATE($B350,"!K2:O22"))),5,1))</f>
        <v/>
      </c>
      <c r="T350" s="18" t="str">
        <f ca="1">IF(Protokoll!T350="","",VLOOKUP(Protokoll!T350,(INDIRECT(CONCATENATE($B350,"!R2:S22"))),2,1))</f>
        <v/>
      </c>
      <c r="U350" s="18" t="str">
        <f ca="1">IF(Protokoll!U350="","",VLOOKUP(Protokoll!U350,(INDIRECT(CONCATENATE($B350,"!M2:O22"))),3,1))</f>
        <v/>
      </c>
      <c r="V350" s="18" t="str">
        <f ca="1">IF(Protokoll!V350="","",VLOOKUP(Protokoll!V350,(INDIRECT(CONCATENATE($B350,"!N2:O22"))),2,1))</f>
        <v/>
      </c>
      <c r="W350" s="79" t="str">
        <f>IF(Protokoll!W350="","",Protokoll!W350)</f>
        <v/>
      </c>
      <c r="X350" s="81" t="str">
        <f t="shared" ca="1" si="133"/>
        <v/>
      </c>
      <c r="AB350" t="str">
        <f t="shared" ca="1" si="134"/>
        <v/>
      </c>
      <c r="AC350" t="str">
        <f t="shared" ca="1" si="135"/>
        <v/>
      </c>
      <c r="AD350" t="str">
        <f t="shared" ca="1" si="136"/>
        <v/>
      </c>
      <c r="AE350" t="str">
        <f t="shared" ca="1" si="137"/>
        <v/>
      </c>
      <c r="AF350" t="str">
        <f t="shared" ca="1" si="138"/>
        <v/>
      </c>
      <c r="AG350" t="str">
        <f t="shared" ca="1" si="139"/>
        <v/>
      </c>
      <c r="AH350" t="str">
        <f t="shared" ca="1" si="140"/>
        <v/>
      </c>
      <c r="AI350" t="str">
        <f t="shared" ca="1" si="141"/>
        <v/>
      </c>
      <c r="AJ350" t="str">
        <f t="shared" ca="1" si="142"/>
        <v/>
      </c>
      <c r="AL350" t="str">
        <f t="shared" ca="1" si="143"/>
        <v/>
      </c>
      <c r="AM350" t="str">
        <f t="shared" ca="1" si="144"/>
        <v/>
      </c>
      <c r="AN350" t="str">
        <f t="shared" ca="1" si="145"/>
        <v/>
      </c>
      <c r="AO350" t="str">
        <f t="shared" ca="1" si="146"/>
        <v/>
      </c>
      <c r="AP350" t="str">
        <f t="shared" ca="1" si="147"/>
        <v/>
      </c>
      <c r="AQ350" t="str">
        <f t="shared" ca="1" si="148"/>
        <v/>
      </c>
      <c r="AR350" t="str">
        <f t="shared" ca="1" si="149"/>
        <v/>
      </c>
      <c r="AS350" t="str">
        <f t="shared" ca="1" si="150"/>
        <v/>
      </c>
      <c r="AT350" t="str">
        <f t="shared" ca="1" si="151"/>
        <v/>
      </c>
    </row>
    <row r="351" spans="1:46" x14ac:dyDescent="0.3">
      <c r="A351" s="2">
        <v>349</v>
      </c>
      <c r="B351" s="19" t="str">
        <f t="shared" si="132"/>
        <v/>
      </c>
      <c r="C351" s="20" t="str">
        <f>IF(Protokoll!C351="","",Protokoll!C351)</f>
        <v/>
      </c>
      <c r="D351" s="20" t="str">
        <f>IF(Protokoll!D351="","",Protokoll!D351)</f>
        <v/>
      </c>
      <c r="E351" s="20" t="str">
        <f>IF(Protokoll!E351="","",Protokoll!E351)</f>
        <v/>
      </c>
      <c r="F351" s="20" t="str">
        <f>IF(Protokoll!F351="","",Protokoll!F351)</f>
        <v/>
      </c>
      <c r="G351" s="82" t="str">
        <f>IF(Protokoll!G351="","",Protokoll!G351)</f>
        <v/>
      </c>
      <c r="H351" s="20" t="str">
        <f>IF(Protokoll!H351="","",Protokoll!H351)</f>
        <v/>
      </c>
      <c r="I351" s="20" t="str">
        <f>IF(Protokoll!I351="","",Protokoll!I351)</f>
        <v/>
      </c>
      <c r="J351" s="83" t="str">
        <f>IF(Protokoll!J351="","",Protokoll!J351)</f>
        <v/>
      </c>
      <c r="K351" s="20" t="str">
        <f>IF(Protokoll!K351="","",Protokoll!K351)</f>
        <v/>
      </c>
      <c r="L351" s="20" t="str">
        <f>IF(Protokoll!L351="","",Protokoll!L351)</f>
        <v/>
      </c>
      <c r="M351" s="84" t="str">
        <f>IF(Protokoll!M351="","",Protokoll!M351)</f>
        <v/>
      </c>
      <c r="N351" s="20" t="str">
        <f ca="1">IF(Protokoll!N351="","",VLOOKUP(Protokoll!N351,(INDIRECT(CONCATENATE($B351,"!Q2:S22"))),3,1))</f>
        <v/>
      </c>
      <c r="O351" s="20" t="str">
        <f ca="1">IF(Protokoll!O351="","",VLOOKUP(Protokoll!O351,(INDIRECT(CONCATENATE($B351,"!G2:O22"))),9,1))</f>
        <v/>
      </c>
      <c r="P351" s="20" t="str">
        <f ca="1">IF(Protokoll!P351="","",VLOOKUP(Protokoll!P351,(INDIRECT(CONCATENATE($B351,"!H2:O22"))),8,1))</f>
        <v/>
      </c>
      <c r="Q351" s="20" t="str">
        <f ca="1">IF(Protokoll!Q351="","",VLOOKUP(Protokoll!Q351,(INDIRECT(CONCATENATE($B351,"!I2:O22"))),7,1))</f>
        <v/>
      </c>
      <c r="R351" s="20" t="str">
        <f ca="1">IF(Protokoll!R351="","",VLOOKUP(Protokoll!R351,(INDIRECT(CONCATENATE($B351,"!J2:O22"))),6,1))</f>
        <v/>
      </c>
      <c r="S351" s="20" t="str">
        <f ca="1">IF(Protokoll!S351="","",VLOOKUP(Protokoll!S351,(INDIRECT(CONCATENATE($B351,"!K2:O22"))),5,1))</f>
        <v/>
      </c>
      <c r="T351" s="20" t="str">
        <f ca="1">IF(Protokoll!T351="","",VLOOKUP(Protokoll!T351,(INDIRECT(CONCATENATE($B351,"!R2:S22"))),2,1))</f>
        <v/>
      </c>
      <c r="U351" s="20" t="str">
        <f ca="1">IF(Protokoll!U351="","",VLOOKUP(Protokoll!U351,(INDIRECT(CONCATENATE($B351,"!M2:O22"))),3,1))</f>
        <v/>
      </c>
      <c r="V351" s="20" t="str">
        <f ca="1">IF(Protokoll!V351="","",VLOOKUP(Protokoll!V351,(INDIRECT(CONCATENATE($B351,"!N2:O22"))),2,1))</f>
        <v/>
      </c>
      <c r="W351" s="83" t="str">
        <f>IF(Protokoll!W351="","",Protokoll!W351)</f>
        <v/>
      </c>
      <c r="X351" s="85" t="str">
        <f t="shared" ca="1" si="133"/>
        <v/>
      </c>
      <c r="AB351" t="str">
        <f t="shared" ca="1" si="134"/>
        <v/>
      </c>
      <c r="AC351" t="str">
        <f t="shared" ca="1" si="135"/>
        <v/>
      </c>
      <c r="AD351" t="str">
        <f t="shared" ca="1" si="136"/>
        <v/>
      </c>
      <c r="AE351" t="str">
        <f t="shared" ca="1" si="137"/>
        <v/>
      </c>
      <c r="AF351" t="str">
        <f t="shared" ca="1" si="138"/>
        <v/>
      </c>
      <c r="AG351" t="str">
        <f t="shared" ca="1" si="139"/>
        <v/>
      </c>
      <c r="AH351" t="str">
        <f t="shared" ca="1" si="140"/>
        <v/>
      </c>
      <c r="AI351" t="str">
        <f t="shared" ca="1" si="141"/>
        <v/>
      </c>
      <c r="AJ351" t="str">
        <f t="shared" ca="1" si="142"/>
        <v/>
      </c>
      <c r="AL351" t="str">
        <f t="shared" ca="1" si="143"/>
        <v/>
      </c>
      <c r="AM351" t="str">
        <f t="shared" ca="1" si="144"/>
        <v/>
      </c>
      <c r="AN351" t="str">
        <f t="shared" ca="1" si="145"/>
        <v/>
      </c>
      <c r="AO351" t="str">
        <f t="shared" ca="1" si="146"/>
        <v/>
      </c>
      <c r="AP351" t="str">
        <f t="shared" ca="1" si="147"/>
        <v/>
      </c>
      <c r="AQ351" t="str">
        <f t="shared" ca="1" si="148"/>
        <v/>
      </c>
      <c r="AR351" t="str">
        <f t="shared" ca="1" si="149"/>
        <v/>
      </c>
      <c r="AS351" t="str">
        <f t="shared" ca="1" si="150"/>
        <v/>
      </c>
      <c r="AT351" t="str">
        <f t="shared" ca="1" si="151"/>
        <v/>
      </c>
    </row>
    <row r="352" spans="1:46" x14ac:dyDescent="0.3">
      <c r="A352" s="15">
        <v>350</v>
      </c>
      <c r="B352" s="16" t="str">
        <f t="shared" si="132"/>
        <v/>
      </c>
      <c r="C352" s="18" t="str">
        <f>IF(Protokoll!C352="","",Protokoll!C352)</f>
        <v/>
      </c>
      <c r="D352" s="18" t="str">
        <f>IF(Protokoll!D352="","",Protokoll!D352)</f>
        <v/>
      </c>
      <c r="E352" s="18" t="str">
        <f>IF(Protokoll!E352="","",Protokoll!E352)</f>
        <v/>
      </c>
      <c r="F352" s="18" t="str">
        <f>IF(Protokoll!F352="","",Protokoll!F352)</f>
        <v/>
      </c>
      <c r="G352" s="86" t="str">
        <f>IF(Protokoll!G352="","",Protokoll!G352)</f>
        <v/>
      </c>
      <c r="H352" s="18" t="str">
        <f>IF(Protokoll!H352="","",Protokoll!H352)</f>
        <v/>
      </c>
      <c r="I352" s="18" t="str">
        <f>IF(Protokoll!I352="","",Protokoll!I352)</f>
        <v/>
      </c>
      <c r="J352" s="79" t="str">
        <f>IF(Protokoll!J352="","",Protokoll!J352)</f>
        <v/>
      </c>
      <c r="K352" s="18" t="str">
        <f>IF(Protokoll!K352="","",Protokoll!K352)</f>
        <v/>
      </c>
      <c r="L352" s="18" t="str">
        <f>IF(Protokoll!L352="","",Protokoll!L352)</f>
        <v/>
      </c>
      <c r="M352" s="80" t="str">
        <f>IF(Protokoll!M352="","",Protokoll!M352)</f>
        <v/>
      </c>
      <c r="N352" s="18" t="str">
        <f ca="1">IF(Protokoll!N352="","",VLOOKUP(Protokoll!N352,(INDIRECT(CONCATENATE($B352,"!Q2:S22"))),3,1))</f>
        <v/>
      </c>
      <c r="O352" s="18" t="str">
        <f ca="1">IF(Protokoll!O352="","",VLOOKUP(Protokoll!O352,(INDIRECT(CONCATENATE($B352,"!G2:O22"))),9,1))</f>
        <v/>
      </c>
      <c r="P352" s="18" t="str">
        <f ca="1">IF(Protokoll!P352="","",VLOOKUP(Protokoll!P352,(INDIRECT(CONCATENATE($B352,"!H2:O22"))),8,1))</f>
        <v/>
      </c>
      <c r="Q352" s="18" t="str">
        <f ca="1">IF(Protokoll!Q352="","",VLOOKUP(Protokoll!Q352,(INDIRECT(CONCATENATE($B352,"!I2:O22"))),7,1))</f>
        <v/>
      </c>
      <c r="R352" s="18" t="str">
        <f ca="1">IF(Protokoll!R352="","",VLOOKUP(Protokoll!R352,(INDIRECT(CONCATENATE($B352,"!J2:O22"))),6,1))</f>
        <v/>
      </c>
      <c r="S352" s="18" t="str">
        <f ca="1">IF(Protokoll!S352="","",VLOOKUP(Protokoll!S352,(INDIRECT(CONCATENATE($B352,"!K2:O22"))),5,1))</f>
        <v/>
      </c>
      <c r="T352" s="18" t="str">
        <f ca="1">IF(Protokoll!T352="","",VLOOKUP(Protokoll!T352,(INDIRECT(CONCATENATE($B352,"!R2:S22"))),2,1))</f>
        <v/>
      </c>
      <c r="U352" s="18" t="str">
        <f ca="1">IF(Protokoll!U352="","",VLOOKUP(Protokoll!U352,(INDIRECT(CONCATENATE($B352,"!M2:O22"))),3,1))</f>
        <v/>
      </c>
      <c r="V352" s="18" t="str">
        <f ca="1">IF(Protokoll!V352="","",VLOOKUP(Protokoll!V352,(INDIRECT(CONCATENATE($B352,"!N2:O22"))),2,1))</f>
        <v/>
      </c>
      <c r="W352" s="79" t="str">
        <f>IF(Protokoll!W352="","",Protokoll!W352)</f>
        <v/>
      </c>
      <c r="X352" s="81" t="str">
        <f t="shared" ca="1" si="133"/>
        <v/>
      </c>
      <c r="AB352" t="str">
        <f t="shared" ca="1" si="134"/>
        <v/>
      </c>
      <c r="AC352" t="str">
        <f t="shared" ca="1" si="135"/>
        <v/>
      </c>
      <c r="AD352" t="str">
        <f t="shared" ca="1" si="136"/>
        <v/>
      </c>
      <c r="AE352" t="str">
        <f t="shared" ca="1" si="137"/>
        <v/>
      </c>
      <c r="AF352" t="str">
        <f t="shared" ca="1" si="138"/>
        <v/>
      </c>
      <c r="AG352" t="str">
        <f t="shared" ca="1" si="139"/>
        <v/>
      </c>
      <c r="AH352" t="str">
        <f t="shared" ca="1" si="140"/>
        <v/>
      </c>
      <c r="AI352" t="str">
        <f t="shared" ca="1" si="141"/>
        <v/>
      </c>
      <c r="AJ352" t="str">
        <f t="shared" ca="1" si="142"/>
        <v/>
      </c>
      <c r="AL352" t="str">
        <f t="shared" ca="1" si="143"/>
        <v/>
      </c>
      <c r="AM352" t="str">
        <f t="shared" ca="1" si="144"/>
        <v/>
      </c>
      <c r="AN352" t="str">
        <f t="shared" ca="1" si="145"/>
        <v/>
      </c>
      <c r="AO352" t="str">
        <f t="shared" ca="1" si="146"/>
        <v/>
      </c>
      <c r="AP352" t="str">
        <f t="shared" ca="1" si="147"/>
        <v/>
      </c>
      <c r="AQ352" t="str">
        <f t="shared" ca="1" si="148"/>
        <v/>
      </c>
      <c r="AR352" t="str">
        <f t="shared" ca="1" si="149"/>
        <v/>
      </c>
      <c r="AS352" t="str">
        <f t="shared" ca="1" si="150"/>
        <v/>
      </c>
      <c r="AT352" t="str">
        <f t="shared" ca="1" si="151"/>
        <v/>
      </c>
    </row>
    <row r="353" spans="1:46" x14ac:dyDescent="0.3">
      <c r="A353" s="2">
        <v>351</v>
      </c>
      <c r="B353" s="19" t="str">
        <f t="shared" si="132"/>
        <v/>
      </c>
      <c r="C353" s="20" t="str">
        <f>IF(Protokoll!C353="","",Protokoll!C353)</f>
        <v/>
      </c>
      <c r="D353" s="20" t="str">
        <f>IF(Protokoll!D353="","",Protokoll!D353)</f>
        <v/>
      </c>
      <c r="E353" s="20" t="str">
        <f>IF(Protokoll!E353="","",Protokoll!E353)</f>
        <v/>
      </c>
      <c r="F353" s="20" t="str">
        <f>IF(Protokoll!F353="","",Protokoll!F353)</f>
        <v/>
      </c>
      <c r="G353" s="82" t="str">
        <f>IF(Protokoll!G353="","",Protokoll!G353)</f>
        <v/>
      </c>
      <c r="H353" s="20" t="str">
        <f>IF(Protokoll!H353="","",Protokoll!H353)</f>
        <v/>
      </c>
      <c r="I353" s="20" t="str">
        <f>IF(Protokoll!I353="","",Protokoll!I353)</f>
        <v/>
      </c>
      <c r="J353" s="83" t="str">
        <f>IF(Protokoll!J353="","",Protokoll!J353)</f>
        <v/>
      </c>
      <c r="K353" s="20" t="str">
        <f>IF(Protokoll!K353="","",Protokoll!K353)</f>
        <v/>
      </c>
      <c r="L353" s="20" t="str">
        <f>IF(Protokoll!L353="","",Protokoll!L353)</f>
        <v/>
      </c>
      <c r="M353" s="84" t="str">
        <f>IF(Protokoll!M353="","",Protokoll!M353)</f>
        <v/>
      </c>
      <c r="N353" s="20" t="str">
        <f ca="1">IF(Protokoll!N353="","",VLOOKUP(Protokoll!N353,(INDIRECT(CONCATENATE($B353,"!Q2:S22"))),3,1))</f>
        <v/>
      </c>
      <c r="O353" s="20" t="str">
        <f ca="1">IF(Protokoll!O353="","",VLOOKUP(Protokoll!O353,(INDIRECT(CONCATENATE($B353,"!G2:O22"))),9,1))</f>
        <v/>
      </c>
      <c r="P353" s="20" t="str">
        <f ca="1">IF(Protokoll!P353="","",VLOOKUP(Protokoll!P353,(INDIRECT(CONCATENATE($B353,"!H2:O22"))),8,1))</f>
        <v/>
      </c>
      <c r="Q353" s="20" t="str">
        <f ca="1">IF(Protokoll!Q353="","",VLOOKUP(Protokoll!Q353,(INDIRECT(CONCATENATE($B353,"!I2:O22"))),7,1))</f>
        <v/>
      </c>
      <c r="R353" s="20" t="str">
        <f ca="1">IF(Protokoll!R353="","",VLOOKUP(Protokoll!R353,(INDIRECT(CONCATENATE($B353,"!J2:O22"))),6,1))</f>
        <v/>
      </c>
      <c r="S353" s="20" t="str">
        <f ca="1">IF(Protokoll!S353="","",VLOOKUP(Protokoll!S353,(INDIRECT(CONCATENATE($B353,"!K2:O22"))),5,1))</f>
        <v/>
      </c>
      <c r="T353" s="20" t="str">
        <f ca="1">IF(Protokoll!T353="","",VLOOKUP(Protokoll!T353,(INDIRECT(CONCATENATE($B353,"!R2:S22"))),2,1))</f>
        <v/>
      </c>
      <c r="U353" s="20" t="str">
        <f ca="1">IF(Protokoll!U353="","",VLOOKUP(Protokoll!U353,(INDIRECT(CONCATENATE($B353,"!M2:O22"))),3,1))</f>
        <v/>
      </c>
      <c r="V353" s="20" t="str">
        <f ca="1">IF(Protokoll!V353="","",VLOOKUP(Protokoll!V353,(INDIRECT(CONCATENATE($B353,"!N2:O22"))),2,1))</f>
        <v/>
      </c>
      <c r="W353" s="83" t="str">
        <f>IF(Protokoll!W353="","",Protokoll!W353)</f>
        <v/>
      </c>
      <c r="X353" s="85" t="str">
        <f t="shared" ca="1" si="133"/>
        <v/>
      </c>
      <c r="AB353" t="str">
        <f t="shared" ca="1" si="134"/>
        <v/>
      </c>
      <c r="AC353" t="str">
        <f t="shared" ca="1" si="135"/>
        <v/>
      </c>
      <c r="AD353" t="str">
        <f t="shared" ca="1" si="136"/>
        <v/>
      </c>
      <c r="AE353" t="str">
        <f t="shared" ca="1" si="137"/>
        <v/>
      </c>
      <c r="AF353" t="str">
        <f t="shared" ca="1" si="138"/>
        <v/>
      </c>
      <c r="AG353" t="str">
        <f t="shared" ca="1" si="139"/>
        <v/>
      </c>
      <c r="AH353" t="str">
        <f t="shared" ca="1" si="140"/>
        <v/>
      </c>
      <c r="AI353" t="str">
        <f t="shared" ca="1" si="141"/>
        <v/>
      </c>
      <c r="AJ353" t="str">
        <f t="shared" ca="1" si="142"/>
        <v/>
      </c>
      <c r="AL353" t="str">
        <f t="shared" ca="1" si="143"/>
        <v/>
      </c>
      <c r="AM353" t="str">
        <f t="shared" ca="1" si="144"/>
        <v/>
      </c>
      <c r="AN353" t="str">
        <f t="shared" ca="1" si="145"/>
        <v/>
      </c>
      <c r="AO353" t="str">
        <f t="shared" ca="1" si="146"/>
        <v/>
      </c>
      <c r="AP353" t="str">
        <f t="shared" ca="1" si="147"/>
        <v/>
      </c>
      <c r="AQ353" t="str">
        <f t="shared" ca="1" si="148"/>
        <v/>
      </c>
      <c r="AR353" t="str">
        <f t="shared" ca="1" si="149"/>
        <v/>
      </c>
      <c r="AS353" t="str">
        <f t="shared" ca="1" si="150"/>
        <v/>
      </c>
      <c r="AT353" t="str">
        <f t="shared" ca="1" si="151"/>
        <v/>
      </c>
    </row>
    <row r="354" spans="1:46" x14ac:dyDescent="0.3">
      <c r="A354" s="15">
        <v>352</v>
      </c>
      <c r="B354" s="16" t="str">
        <f t="shared" si="132"/>
        <v/>
      </c>
      <c r="C354" s="18" t="str">
        <f>IF(Protokoll!C354="","",Protokoll!C354)</f>
        <v/>
      </c>
      <c r="D354" s="18" t="str">
        <f>IF(Protokoll!D354="","",Protokoll!D354)</f>
        <v/>
      </c>
      <c r="E354" s="18" t="str">
        <f>IF(Protokoll!E354="","",Protokoll!E354)</f>
        <v/>
      </c>
      <c r="F354" s="18" t="str">
        <f>IF(Protokoll!F354="","",Protokoll!F354)</f>
        <v/>
      </c>
      <c r="G354" s="86" t="str">
        <f>IF(Protokoll!G354="","",Protokoll!G354)</f>
        <v/>
      </c>
      <c r="H354" s="18" t="str">
        <f>IF(Protokoll!H354="","",Protokoll!H354)</f>
        <v/>
      </c>
      <c r="I354" s="18" t="str">
        <f>IF(Protokoll!I354="","",Protokoll!I354)</f>
        <v/>
      </c>
      <c r="J354" s="79" t="str">
        <f>IF(Protokoll!J354="","",Protokoll!J354)</f>
        <v/>
      </c>
      <c r="K354" s="18" t="str">
        <f>IF(Protokoll!K354="","",Protokoll!K354)</f>
        <v/>
      </c>
      <c r="L354" s="18" t="str">
        <f>IF(Protokoll!L354="","",Protokoll!L354)</f>
        <v/>
      </c>
      <c r="M354" s="80" t="str">
        <f>IF(Protokoll!M354="","",Protokoll!M354)</f>
        <v/>
      </c>
      <c r="N354" s="18" t="str">
        <f ca="1">IF(Protokoll!N354="","",VLOOKUP(Protokoll!N354,(INDIRECT(CONCATENATE($B354,"!Q2:S22"))),3,1))</f>
        <v/>
      </c>
      <c r="O354" s="18" t="str">
        <f ca="1">IF(Protokoll!O354="","",VLOOKUP(Protokoll!O354,(INDIRECT(CONCATENATE($B354,"!G2:O22"))),9,1))</f>
        <v/>
      </c>
      <c r="P354" s="18" t="str">
        <f ca="1">IF(Protokoll!P354="","",VLOOKUP(Protokoll!P354,(INDIRECT(CONCATENATE($B354,"!H2:O22"))),8,1))</f>
        <v/>
      </c>
      <c r="Q354" s="18" t="str">
        <f ca="1">IF(Protokoll!Q354="","",VLOOKUP(Protokoll!Q354,(INDIRECT(CONCATENATE($B354,"!I2:O22"))),7,1))</f>
        <v/>
      </c>
      <c r="R354" s="18" t="str">
        <f ca="1">IF(Protokoll!R354="","",VLOOKUP(Protokoll!R354,(INDIRECT(CONCATENATE($B354,"!J2:O22"))),6,1))</f>
        <v/>
      </c>
      <c r="S354" s="18" t="str">
        <f ca="1">IF(Protokoll!S354="","",VLOOKUP(Protokoll!S354,(INDIRECT(CONCATENATE($B354,"!K2:O22"))),5,1))</f>
        <v/>
      </c>
      <c r="T354" s="18" t="str">
        <f ca="1">IF(Protokoll!T354="","",VLOOKUP(Protokoll!T354,(INDIRECT(CONCATENATE($B354,"!R2:S22"))),2,1))</f>
        <v/>
      </c>
      <c r="U354" s="18" t="str">
        <f ca="1">IF(Protokoll!U354="","",VLOOKUP(Protokoll!U354,(INDIRECT(CONCATENATE($B354,"!M2:O22"))),3,1))</f>
        <v/>
      </c>
      <c r="V354" s="18" t="str">
        <f ca="1">IF(Protokoll!V354="","",VLOOKUP(Protokoll!V354,(INDIRECT(CONCATENATE($B354,"!N2:O22"))),2,1))</f>
        <v/>
      </c>
      <c r="W354" s="79" t="str">
        <f>IF(Protokoll!W354="","",Protokoll!W354)</f>
        <v/>
      </c>
      <c r="X354" s="81" t="str">
        <f t="shared" ca="1" si="133"/>
        <v/>
      </c>
      <c r="AB354" t="str">
        <f t="shared" ca="1" si="134"/>
        <v/>
      </c>
      <c r="AC354" t="str">
        <f t="shared" ca="1" si="135"/>
        <v/>
      </c>
      <c r="AD354" t="str">
        <f t="shared" ca="1" si="136"/>
        <v/>
      </c>
      <c r="AE354" t="str">
        <f t="shared" ca="1" si="137"/>
        <v/>
      </c>
      <c r="AF354" t="str">
        <f t="shared" ca="1" si="138"/>
        <v/>
      </c>
      <c r="AG354" t="str">
        <f t="shared" ca="1" si="139"/>
        <v/>
      </c>
      <c r="AH354" t="str">
        <f t="shared" ca="1" si="140"/>
        <v/>
      </c>
      <c r="AI354" t="str">
        <f t="shared" ca="1" si="141"/>
        <v/>
      </c>
      <c r="AJ354" t="str">
        <f t="shared" ca="1" si="142"/>
        <v/>
      </c>
      <c r="AL354" t="str">
        <f t="shared" ca="1" si="143"/>
        <v/>
      </c>
      <c r="AM354" t="str">
        <f t="shared" ca="1" si="144"/>
        <v/>
      </c>
      <c r="AN354" t="str">
        <f t="shared" ca="1" si="145"/>
        <v/>
      </c>
      <c r="AO354" t="str">
        <f t="shared" ca="1" si="146"/>
        <v/>
      </c>
      <c r="AP354" t="str">
        <f t="shared" ca="1" si="147"/>
        <v/>
      </c>
      <c r="AQ354" t="str">
        <f t="shared" ca="1" si="148"/>
        <v/>
      </c>
      <c r="AR354" t="str">
        <f t="shared" ca="1" si="149"/>
        <v/>
      </c>
      <c r="AS354" t="str">
        <f t="shared" ca="1" si="150"/>
        <v/>
      </c>
      <c r="AT354" t="str">
        <f t="shared" ca="1" si="151"/>
        <v/>
      </c>
    </row>
    <row r="355" spans="1:46" x14ac:dyDescent="0.3">
      <c r="A355" s="2">
        <v>353</v>
      </c>
      <c r="B355" s="19" t="str">
        <f t="shared" si="132"/>
        <v/>
      </c>
      <c r="C355" s="20" t="str">
        <f>IF(Protokoll!C355="","",Protokoll!C355)</f>
        <v/>
      </c>
      <c r="D355" s="20" t="str">
        <f>IF(Protokoll!D355="","",Protokoll!D355)</f>
        <v/>
      </c>
      <c r="E355" s="20" t="str">
        <f>IF(Protokoll!E355="","",Protokoll!E355)</f>
        <v/>
      </c>
      <c r="F355" s="20" t="str">
        <f>IF(Protokoll!F355="","",Protokoll!F355)</f>
        <v/>
      </c>
      <c r="G355" s="82" t="str">
        <f>IF(Protokoll!G355="","",Protokoll!G355)</f>
        <v/>
      </c>
      <c r="H355" s="20" t="str">
        <f>IF(Protokoll!H355="","",Protokoll!H355)</f>
        <v/>
      </c>
      <c r="I355" s="20" t="str">
        <f>IF(Protokoll!I355="","",Protokoll!I355)</f>
        <v/>
      </c>
      <c r="J355" s="83" t="str">
        <f>IF(Protokoll!J355="","",Protokoll!J355)</f>
        <v/>
      </c>
      <c r="K355" s="20" t="str">
        <f>IF(Protokoll!K355="","",Protokoll!K355)</f>
        <v/>
      </c>
      <c r="L355" s="20" t="str">
        <f>IF(Protokoll!L355="","",Protokoll!L355)</f>
        <v/>
      </c>
      <c r="M355" s="84" t="str">
        <f>IF(Protokoll!M355="","",Protokoll!M355)</f>
        <v/>
      </c>
      <c r="N355" s="20" t="str">
        <f ca="1">IF(Protokoll!N355="","",VLOOKUP(Protokoll!N355,(INDIRECT(CONCATENATE($B355,"!Q2:S22"))),3,1))</f>
        <v/>
      </c>
      <c r="O355" s="20" t="str">
        <f ca="1">IF(Protokoll!O355="","",VLOOKUP(Protokoll!O355,(INDIRECT(CONCATENATE($B355,"!G2:O22"))),9,1))</f>
        <v/>
      </c>
      <c r="P355" s="20" t="str">
        <f ca="1">IF(Protokoll!P355="","",VLOOKUP(Protokoll!P355,(INDIRECT(CONCATENATE($B355,"!H2:O22"))),8,1))</f>
        <v/>
      </c>
      <c r="Q355" s="20" t="str">
        <f ca="1">IF(Protokoll!Q355="","",VLOOKUP(Protokoll!Q355,(INDIRECT(CONCATENATE($B355,"!I2:O22"))),7,1))</f>
        <v/>
      </c>
      <c r="R355" s="20" t="str">
        <f ca="1">IF(Protokoll!R355="","",VLOOKUP(Protokoll!R355,(INDIRECT(CONCATENATE($B355,"!J2:O22"))),6,1))</f>
        <v/>
      </c>
      <c r="S355" s="20" t="str">
        <f ca="1">IF(Protokoll!S355="","",VLOOKUP(Protokoll!S355,(INDIRECT(CONCATENATE($B355,"!K2:O22"))),5,1))</f>
        <v/>
      </c>
      <c r="T355" s="20" t="str">
        <f ca="1">IF(Protokoll!T355="","",VLOOKUP(Protokoll!T355,(INDIRECT(CONCATENATE($B355,"!R2:S22"))),2,1))</f>
        <v/>
      </c>
      <c r="U355" s="20" t="str">
        <f ca="1">IF(Protokoll!U355="","",VLOOKUP(Protokoll!U355,(INDIRECT(CONCATENATE($B355,"!M2:O22"))),3,1))</f>
        <v/>
      </c>
      <c r="V355" s="20" t="str">
        <f ca="1">IF(Protokoll!V355="","",VLOOKUP(Protokoll!V355,(INDIRECT(CONCATENATE($B355,"!N2:O22"))),2,1))</f>
        <v/>
      </c>
      <c r="W355" s="83" t="str">
        <f>IF(Protokoll!W355="","",Protokoll!W355)</f>
        <v/>
      </c>
      <c r="X355" s="85" t="str">
        <f t="shared" ca="1" si="133"/>
        <v/>
      </c>
      <c r="AB355" t="str">
        <f t="shared" ca="1" si="134"/>
        <v/>
      </c>
      <c r="AC355" t="str">
        <f t="shared" ca="1" si="135"/>
        <v/>
      </c>
      <c r="AD355" t="str">
        <f t="shared" ca="1" si="136"/>
        <v/>
      </c>
      <c r="AE355" t="str">
        <f t="shared" ca="1" si="137"/>
        <v/>
      </c>
      <c r="AF355" t="str">
        <f t="shared" ca="1" si="138"/>
        <v/>
      </c>
      <c r="AG355" t="str">
        <f t="shared" ca="1" si="139"/>
        <v/>
      </c>
      <c r="AH355" t="str">
        <f t="shared" ca="1" si="140"/>
        <v/>
      </c>
      <c r="AI355" t="str">
        <f t="shared" ca="1" si="141"/>
        <v/>
      </c>
      <c r="AJ355" t="str">
        <f t="shared" ca="1" si="142"/>
        <v/>
      </c>
      <c r="AL355" t="str">
        <f t="shared" ca="1" si="143"/>
        <v/>
      </c>
      <c r="AM355" t="str">
        <f t="shared" ca="1" si="144"/>
        <v/>
      </c>
      <c r="AN355" t="str">
        <f t="shared" ca="1" si="145"/>
        <v/>
      </c>
      <c r="AO355" t="str">
        <f t="shared" ca="1" si="146"/>
        <v/>
      </c>
      <c r="AP355" t="str">
        <f t="shared" ca="1" si="147"/>
        <v/>
      </c>
      <c r="AQ355" t="str">
        <f t="shared" ca="1" si="148"/>
        <v/>
      </c>
      <c r="AR355" t="str">
        <f t="shared" ca="1" si="149"/>
        <v/>
      </c>
      <c r="AS355" t="str">
        <f t="shared" ca="1" si="150"/>
        <v/>
      </c>
      <c r="AT355" t="str">
        <f t="shared" ca="1" si="151"/>
        <v/>
      </c>
    </row>
    <row r="356" spans="1:46" x14ac:dyDescent="0.3">
      <c r="A356" s="15">
        <v>354</v>
      </c>
      <c r="B356" s="16" t="str">
        <f t="shared" si="132"/>
        <v/>
      </c>
      <c r="C356" s="18" t="str">
        <f>IF(Protokoll!C356="","",Protokoll!C356)</f>
        <v/>
      </c>
      <c r="D356" s="18" t="str">
        <f>IF(Protokoll!D356="","",Protokoll!D356)</f>
        <v/>
      </c>
      <c r="E356" s="18" t="str">
        <f>IF(Protokoll!E356="","",Protokoll!E356)</f>
        <v/>
      </c>
      <c r="F356" s="18" t="str">
        <f>IF(Protokoll!F356="","",Protokoll!F356)</f>
        <v/>
      </c>
      <c r="G356" s="86" t="str">
        <f>IF(Protokoll!G356="","",Protokoll!G356)</f>
        <v/>
      </c>
      <c r="H356" s="18" t="str">
        <f>IF(Protokoll!H356="","",Protokoll!H356)</f>
        <v/>
      </c>
      <c r="I356" s="18" t="str">
        <f>IF(Protokoll!I356="","",Protokoll!I356)</f>
        <v/>
      </c>
      <c r="J356" s="79" t="str">
        <f>IF(Protokoll!J356="","",Protokoll!J356)</f>
        <v/>
      </c>
      <c r="K356" s="18" t="str">
        <f>IF(Protokoll!K356="","",Protokoll!K356)</f>
        <v/>
      </c>
      <c r="L356" s="18" t="str">
        <f>IF(Protokoll!L356="","",Protokoll!L356)</f>
        <v/>
      </c>
      <c r="M356" s="80" t="str">
        <f>IF(Protokoll!M356="","",Protokoll!M356)</f>
        <v/>
      </c>
      <c r="N356" s="18" t="str">
        <f ca="1">IF(Protokoll!N356="","",VLOOKUP(Protokoll!N356,(INDIRECT(CONCATENATE($B356,"!Q2:S22"))),3,1))</f>
        <v/>
      </c>
      <c r="O356" s="18" t="str">
        <f ca="1">IF(Protokoll!O356="","",VLOOKUP(Protokoll!O356,(INDIRECT(CONCATENATE($B356,"!G2:O22"))),9,1))</f>
        <v/>
      </c>
      <c r="P356" s="18" t="str">
        <f ca="1">IF(Protokoll!P356="","",VLOOKUP(Protokoll!P356,(INDIRECT(CONCATENATE($B356,"!H2:O22"))),8,1))</f>
        <v/>
      </c>
      <c r="Q356" s="18" t="str">
        <f ca="1">IF(Protokoll!Q356="","",VLOOKUP(Protokoll!Q356,(INDIRECT(CONCATENATE($B356,"!I2:O22"))),7,1))</f>
        <v/>
      </c>
      <c r="R356" s="18" t="str">
        <f ca="1">IF(Protokoll!R356="","",VLOOKUP(Protokoll!R356,(INDIRECT(CONCATENATE($B356,"!J2:O22"))),6,1))</f>
        <v/>
      </c>
      <c r="S356" s="18" t="str">
        <f ca="1">IF(Protokoll!S356="","",VLOOKUP(Protokoll!S356,(INDIRECT(CONCATENATE($B356,"!K2:O22"))),5,1))</f>
        <v/>
      </c>
      <c r="T356" s="18" t="str">
        <f ca="1">IF(Protokoll!T356="","",VLOOKUP(Protokoll!T356,(INDIRECT(CONCATENATE($B356,"!R2:S22"))),2,1))</f>
        <v/>
      </c>
      <c r="U356" s="18" t="str">
        <f ca="1">IF(Protokoll!U356="","",VLOOKUP(Protokoll!U356,(INDIRECT(CONCATENATE($B356,"!M2:O22"))),3,1))</f>
        <v/>
      </c>
      <c r="V356" s="18" t="str">
        <f ca="1">IF(Protokoll!V356="","",VLOOKUP(Protokoll!V356,(INDIRECT(CONCATENATE($B356,"!N2:O22"))),2,1))</f>
        <v/>
      </c>
      <c r="W356" s="79" t="str">
        <f>IF(Protokoll!W356="","",Protokoll!W356)</f>
        <v/>
      </c>
      <c r="X356" s="81" t="str">
        <f t="shared" ca="1" si="133"/>
        <v/>
      </c>
      <c r="AB356" t="str">
        <f t="shared" ca="1" si="134"/>
        <v/>
      </c>
      <c r="AC356" t="str">
        <f t="shared" ca="1" si="135"/>
        <v/>
      </c>
      <c r="AD356" t="str">
        <f t="shared" ca="1" si="136"/>
        <v/>
      </c>
      <c r="AE356" t="str">
        <f t="shared" ca="1" si="137"/>
        <v/>
      </c>
      <c r="AF356" t="str">
        <f t="shared" ca="1" si="138"/>
        <v/>
      </c>
      <c r="AG356" t="str">
        <f t="shared" ca="1" si="139"/>
        <v/>
      </c>
      <c r="AH356" t="str">
        <f t="shared" ca="1" si="140"/>
        <v/>
      </c>
      <c r="AI356" t="str">
        <f t="shared" ca="1" si="141"/>
        <v/>
      </c>
      <c r="AJ356" t="str">
        <f t="shared" ca="1" si="142"/>
        <v/>
      </c>
      <c r="AL356" t="str">
        <f t="shared" ca="1" si="143"/>
        <v/>
      </c>
      <c r="AM356" t="str">
        <f t="shared" ca="1" si="144"/>
        <v/>
      </c>
      <c r="AN356" t="str">
        <f t="shared" ca="1" si="145"/>
        <v/>
      </c>
      <c r="AO356" t="str">
        <f t="shared" ca="1" si="146"/>
        <v/>
      </c>
      <c r="AP356" t="str">
        <f t="shared" ca="1" si="147"/>
        <v/>
      </c>
      <c r="AQ356" t="str">
        <f t="shared" ca="1" si="148"/>
        <v/>
      </c>
      <c r="AR356" t="str">
        <f t="shared" ca="1" si="149"/>
        <v/>
      </c>
      <c r="AS356" t="str">
        <f t="shared" ca="1" si="150"/>
        <v/>
      </c>
      <c r="AT356" t="str">
        <f t="shared" ca="1" si="151"/>
        <v/>
      </c>
    </row>
    <row r="357" spans="1:46" x14ac:dyDescent="0.3">
      <c r="A357" s="2">
        <v>355</v>
      </c>
      <c r="B357" s="19" t="str">
        <f t="shared" si="132"/>
        <v/>
      </c>
      <c r="C357" s="20" t="str">
        <f>IF(Protokoll!C357="","",Protokoll!C357)</f>
        <v/>
      </c>
      <c r="D357" s="20" t="str">
        <f>IF(Protokoll!D357="","",Protokoll!D357)</f>
        <v/>
      </c>
      <c r="E357" s="20" t="str">
        <f>IF(Protokoll!E357="","",Protokoll!E357)</f>
        <v/>
      </c>
      <c r="F357" s="20" t="str">
        <f>IF(Protokoll!F357="","",Protokoll!F357)</f>
        <v/>
      </c>
      <c r="G357" s="82" t="str">
        <f>IF(Protokoll!G357="","",Protokoll!G357)</f>
        <v/>
      </c>
      <c r="H357" s="20" t="str">
        <f>IF(Protokoll!H357="","",Protokoll!H357)</f>
        <v/>
      </c>
      <c r="I357" s="20" t="str">
        <f>IF(Protokoll!I357="","",Protokoll!I357)</f>
        <v/>
      </c>
      <c r="J357" s="83" t="str">
        <f>IF(Protokoll!J357="","",Protokoll!J357)</f>
        <v/>
      </c>
      <c r="K357" s="20" t="str">
        <f>IF(Protokoll!K357="","",Protokoll!K357)</f>
        <v/>
      </c>
      <c r="L357" s="20" t="str">
        <f>IF(Protokoll!L357="","",Protokoll!L357)</f>
        <v/>
      </c>
      <c r="M357" s="84" t="str">
        <f>IF(Protokoll!M357="","",Protokoll!M357)</f>
        <v/>
      </c>
      <c r="N357" s="20" t="str">
        <f ca="1">IF(Protokoll!N357="","",VLOOKUP(Protokoll!N357,(INDIRECT(CONCATENATE($B357,"!Q2:S22"))),3,1))</f>
        <v/>
      </c>
      <c r="O357" s="20" t="str">
        <f ca="1">IF(Protokoll!O357="","",VLOOKUP(Protokoll!O357,(INDIRECT(CONCATENATE($B357,"!G2:O22"))),9,1))</f>
        <v/>
      </c>
      <c r="P357" s="20" t="str">
        <f ca="1">IF(Protokoll!P357="","",VLOOKUP(Protokoll!P357,(INDIRECT(CONCATENATE($B357,"!H2:O22"))),8,1))</f>
        <v/>
      </c>
      <c r="Q357" s="20" t="str">
        <f ca="1">IF(Protokoll!Q357="","",VLOOKUP(Protokoll!Q357,(INDIRECT(CONCATENATE($B357,"!I2:O22"))),7,1))</f>
        <v/>
      </c>
      <c r="R357" s="20" t="str">
        <f ca="1">IF(Protokoll!R357="","",VLOOKUP(Protokoll!R357,(INDIRECT(CONCATENATE($B357,"!J2:O22"))),6,1))</f>
        <v/>
      </c>
      <c r="S357" s="20" t="str">
        <f ca="1">IF(Protokoll!S357="","",VLOOKUP(Protokoll!S357,(INDIRECT(CONCATENATE($B357,"!K2:O22"))),5,1))</f>
        <v/>
      </c>
      <c r="T357" s="20" t="str">
        <f ca="1">IF(Protokoll!T357="","",VLOOKUP(Protokoll!T357,(INDIRECT(CONCATENATE($B357,"!R2:S22"))),2,1))</f>
        <v/>
      </c>
      <c r="U357" s="20" t="str">
        <f ca="1">IF(Protokoll!U357="","",VLOOKUP(Protokoll!U357,(INDIRECT(CONCATENATE($B357,"!M2:O22"))),3,1))</f>
        <v/>
      </c>
      <c r="V357" s="20" t="str">
        <f ca="1">IF(Protokoll!V357="","",VLOOKUP(Protokoll!V357,(INDIRECT(CONCATENATE($B357,"!N2:O22"))),2,1))</f>
        <v/>
      </c>
      <c r="W357" s="83" t="str">
        <f>IF(Protokoll!W357="","",Protokoll!W357)</f>
        <v/>
      </c>
      <c r="X357" s="85" t="str">
        <f t="shared" ca="1" si="133"/>
        <v/>
      </c>
      <c r="AB357" t="str">
        <f t="shared" ca="1" si="134"/>
        <v/>
      </c>
      <c r="AC357" t="str">
        <f t="shared" ca="1" si="135"/>
        <v/>
      </c>
      <c r="AD357" t="str">
        <f t="shared" ca="1" si="136"/>
        <v/>
      </c>
      <c r="AE357" t="str">
        <f t="shared" ca="1" si="137"/>
        <v/>
      </c>
      <c r="AF357" t="str">
        <f t="shared" ca="1" si="138"/>
        <v/>
      </c>
      <c r="AG357" t="str">
        <f t="shared" ca="1" si="139"/>
        <v/>
      </c>
      <c r="AH357" t="str">
        <f t="shared" ca="1" si="140"/>
        <v/>
      </c>
      <c r="AI357" t="str">
        <f t="shared" ca="1" si="141"/>
        <v/>
      </c>
      <c r="AJ357" t="str">
        <f t="shared" ca="1" si="142"/>
        <v/>
      </c>
      <c r="AL357" t="str">
        <f t="shared" ca="1" si="143"/>
        <v/>
      </c>
      <c r="AM357" t="str">
        <f t="shared" ca="1" si="144"/>
        <v/>
      </c>
      <c r="AN357" t="str">
        <f t="shared" ca="1" si="145"/>
        <v/>
      </c>
      <c r="AO357" t="str">
        <f t="shared" ca="1" si="146"/>
        <v/>
      </c>
      <c r="AP357" t="str">
        <f t="shared" ca="1" si="147"/>
        <v/>
      </c>
      <c r="AQ357" t="str">
        <f t="shared" ca="1" si="148"/>
        <v/>
      </c>
      <c r="AR357" t="str">
        <f t="shared" ca="1" si="149"/>
        <v/>
      </c>
      <c r="AS357" t="str">
        <f t="shared" ca="1" si="150"/>
        <v/>
      </c>
      <c r="AT357" t="str">
        <f t="shared" ca="1" si="151"/>
        <v/>
      </c>
    </row>
    <row r="358" spans="1:46" x14ac:dyDescent="0.3">
      <c r="A358" s="15">
        <v>356</v>
      </c>
      <c r="B358" s="16" t="str">
        <f t="shared" si="132"/>
        <v/>
      </c>
      <c r="C358" s="18" t="str">
        <f>IF(Protokoll!C358="","",Protokoll!C358)</f>
        <v/>
      </c>
      <c r="D358" s="18" t="str">
        <f>IF(Protokoll!D358="","",Protokoll!D358)</f>
        <v/>
      </c>
      <c r="E358" s="18" t="str">
        <f>IF(Protokoll!E358="","",Protokoll!E358)</f>
        <v/>
      </c>
      <c r="F358" s="18" t="str">
        <f>IF(Protokoll!F358="","",Protokoll!F358)</f>
        <v/>
      </c>
      <c r="G358" s="86" t="str">
        <f>IF(Protokoll!G358="","",Protokoll!G358)</f>
        <v/>
      </c>
      <c r="H358" s="18" t="str">
        <f>IF(Protokoll!H358="","",Protokoll!H358)</f>
        <v/>
      </c>
      <c r="I358" s="18" t="str">
        <f>IF(Protokoll!I358="","",Protokoll!I358)</f>
        <v/>
      </c>
      <c r="J358" s="79" t="str">
        <f>IF(Protokoll!J358="","",Protokoll!J358)</f>
        <v/>
      </c>
      <c r="K358" s="18" t="str">
        <f>IF(Protokoll!K358="","",Protokoll!K358)</f>
        <v/>
      </c>
      <c r="L358" s="18" t="str">
        <f>IF(Protokoll!L358="","",Protokoll!L358)</f>
        <v/>
      </c>
      <c r="M358" s="80" t="str">
        <f>IF(Protokoll!M358="","",Protokoll!M358)</f>
        <v/>
      </c>
      <c r="N358" s="18" t="str">
        <f ca="1">IF(Protokoll!N358="","",VLOOKUP(Protokoll!N358,(INDIRECT(CONCATENATE($B358,"!Q2:S22"))),3,1))</f>
        <v/>
      </c>
      <c r="O358" s="18" t="str">
        <f ca="1">IF(Protokoll!O358="","",VLOOKUP(Protokoll!O358,(INDIRECT(CONCATENATE($B358,"!G2:O22"))),9,1))</f>
        <v/>
      </c>
      <c r="P358" s="18" t="str">
        <f ca="1">IF(Protokoll!P358="","",VLOOKUP(Protokoll!P358,(INDIRECT(CONCATENATE($B358,"!H2:O22"))),8,1))</f>
        <v/>
      </c>
      <c r="Q358" s="18" t="str">
        <f ca="1">IF(Protokoll!Q358="","",VLOOKUP(Protokoll!Q358,(INDIRECT(CONCATENATE($B358,"!I2:O22"))),7,1))</f>
        <v/>
      </c>
      <c r="R358" s="18" t="str">
        <f ca="1">IF(Protokoll!R358="","",VLOOKUP(Protokoll!R358,(INDIRECT(CONCATENATE($B358,"!J2:O22"))),6,1))</f>
        <v/>
      </c>
      <c r="S358" s="18" t="str">
        <f ca="1">IF(Protokoll!S358="","",VLOOKUP(Protokoll!S358,(INDIRECT(CONCATENATE($B358,"!K2:O22"))),5,1))</f>
        <v/>
      </c>
      <c r="T358" s="18" t="str">
        <f ca="1">IF(Protokoll!T358="","",VLOOKUP(Protokoll!T358,(INDIRECT(CONCATENATE($B358,"!R2:S22"))),2,1))</f>
        <v/>
      </c>
      <c r="U358" s="18" t="str">
        <f ca="1">IF(Protokoll!U358="","",VLOOKUP(Protokoll!U358,(INDIRECT(CONCATENATE($B358,"!M2:O22"))),3,1))</f>
        <v/>
      </c>
      <c r="V358" s="18" t="str">
        <f ca="1">IF(Protokoll!V358="","",VLOOKUP(Protokoll!V358,(INDIRECT(CONCATENATE($B358,"!N2:O22"))),2,1))</f>
        <v/>
      </c>
      <c r="W358" s="79" t="str">
        <f>IF(Protokoll!W358="","",Protokoll!W358)</f>
        <v/>
      </c>
      <c r="X358" s="81" t="str">
        <f t="shared" ca="1" si="133"/>
        <v/>
      </c>
      <c r="AB358" t="str">
        <f t="shared" ca="1" si="134"/>
        <v/>
      </c>
      <c r="AC358" t="str">
        <f t="shared" ca="1" si="135"/>
        <v/>
      </c>
      <c r="AD358" t="str">
        <f t="shared" ca="1" si="136"/>
        <v/>
      </c>
      <c r="AE358" t="str">
        <f t="shared" ca="1" si="137"/>
        <v/>
      </c>
      <c r="AF358" t="str">
        <f t="shared" ca="1" si="138"/>
        <v/>
      </c>
      <c r="AG358" t="str">
        <f t="shared" ca="1" si="139"/>
        <v/>
      </c>
      <c r="AH358" t="str">
        <f t="shared" ca="1" si="140"/>
        <v/>
      </c>
      <c r="AI358" t="str">
        <f t="shared" ca="1" si="141"/>
        <v/>
      </c>
      <c r="AJ358" t="str">
        <f t="shared" ca="1" si="142"/>
        <v/>
      </c>
      <c r="AL358" t="str">
        <f t="shared" ca="1" si="143"/>
        <v/>
      </c>
      <c r="AM358" t="str">
        <f t="shared" ca="1" si="144"/>
        <v/>
      </c>
      <c r="AN358" t="str">
        <f t="shared" ca="1" si="145"/>
        <v/>
      </c>
      <c r="AO358" t="str">
        <f t="shared" ca="1" si="146"/>
        <v/>
      </c>
      <c r="AP358" t="str">
        <f t="shared" ca="1" si="147"/>
        <v/>
      </c>
      <c r="AQ358" t="str">
        <f t="shared" ca="1" si="148"/>
        <v/>
      </c>
      <c r="AR358" t="str">
        <f t="shared" ca="1" si="149"/>
        <v/>
      </c>
      <c r="AS358" t="str">
        <f t="shared" ca="1" si="150"/>
        <v/>
      </c>
      <c r="AT358" t="str">
        <f t="shared" ca="1" si="151"/>
        <v/>
      </c>
    </row>
    <row r="359" spans="1:46" x14ac:dyDescent="0.3">
      <c r="A359" s="2">
        <v>357</v>
      </c>
      <c r="B359" s="19" t="str">
        <f t="shared" si="132"/>
        <v/>
      </c>
      <c r="C359" s="20" t="str">
        <f>IF(Protokoll!C359="","",Protokoll!C359)</f>
        <v/>
      </c>
      <c r="D359" s="20" t="str">
        <f>IF(Protokoll!D359="","",Protokoll!D359)</f>
        <v/>
      </c>
      <c r="E359" s="20" t="str">
        <f>IF(Protokoll!E359="","",Protokoll!E359)</f>
        <v/>
      </c>
      <c r="F359" s="20" t="str">
        <f>IF(Protokoll!F359="","",Protokoll!F359)</f>
        <v/>
      </c>
      <c r="G359" s="82" t="str">
        <f>IF(Protokoll!G359="","",Protokoll!G359)</f>
        <v/>
      </c>
      <c r="H359" s="20" t="str">
        <f>IF(Protokoll!H359="","",Protokoll!H359)</f>
        <v/>
      </c>
      <c r="I359" s="20" t="str">
        <f>IF(Protokoll!I359="","",Protokoll!I359)</f>
        <v/>
      </c>
      <c r="J359" s="83" t="str">
        <f>IF(Protokoll!J359="","",Protokoll!J359)</f>
        <v/>
      </c>
      <c r="K359" s="20" t="str">
        <f>IF(Protokoll!K359="","",Protokoll!K359)</f>
        <v/>
      </c>
      <c r="L359" s="20" t="str">
        <f>IF(Protokoll!L359="","",Protokoll!L359)</f>
        <v/>
      </c>
      <c r="M359" s="84" t="str">
        <f>IF(Protokoll!M359="","",Protokoll!M359)</f>
        <v/>
      </c>
      <c r="N359" s="20" t="str">
        <f ca="1">IF(Protokoll!N359="","",VLOOKUP(Protokoll!N359,(INDIRECT(CONCATENATE($B359,"!Q2:S22"))),3,1))</f>
        <v/>
      </c>
      <c r="O359" s="20" t="str">
        <f ca="1">IF(Protokoll!O359="","",VLOOKUP(Protokoll!O359,(INDIRECT(CONCATENATE($B359,"!G2:O22"))),9,1))</f>
        <v/>
      </c>
      <c r="P359" s="20" t="str">
        <f ca="1">IF(Protokoll!P359="","",VLOOKUP(Protokoll!P359,(INDIRECT(CONCATENATE($B359,"!H2:O22"))),8,1))</f>
        <v/>
      </c>
      <c r="Q359" s="20" t="str">
        <f ca="1">IF(Protokoll!Q359="","",VLOOKUP(Protokoll!Q359,(INDIRECT(CONCATENATE($B359,"!I2:O22"))),7,1))</f>
        <v/>
      </c>
      <c r="R359" s="20" t="str">
        <f ca="1">IF(Protokoll!R359="","",VLOOKUP(Protokoll!R359,(INDIRECT(CONCATENATE($B359,"!J2:O22"))),6,1))</f>
        <v/>
      </c>
      <c r="S359" s="20" t="str">
        <f ca="1">IF(Protokoll!S359="","",VLOOKUP(Protokoll!S359,(INDIRECT(CONCATENATE($B359,"!K2:O22"))),5,1))</f>
        <v/>
      </c>
      <c r="T359" s="20" t="str">
        <f ca="1">IF(Protokoll!T359="","",VLOOKUP(Protokoll!T359,(INDIRECT(CONCATENATE($B359,"!R2:S22"))),2,1))</f>
        <v/>
      </c>
      <c r="U359" s="20" t="str">
        <f ca="1">IF(Protokoll!U359="","",VLOOKUP(Protokoll!U359,(INDIRECT(CONCATENATE($B359,"!M2:O22"))),3,1))</f>
        <v/>
      </c>
      <c r="V359" s="20" t="str">
        <f ca="1">IF(Protokoll!V359="","",VLOOKUP(Protokoll!V359,(INDIRECT(CONCATENATE($B359,"!N2:O22"))),2,1))</f>
        <v/>
      </c>
      <c r="W359" s="83" t="str">
        <f>IF(Protokoll!W359="","",Protokoll!W359)</f>
        <v/>
      </c>
      <c r="X359" s="85" t="str">
        <f t="shared" ca="1" si="133"/>
        <v/>
      </c>
      <c r="AB359" t="str">
        <f t="shared" ca="1" si="134"/>
        <v/>
      </c>
      <c r="AC359" t="str">
        <f t="shared" ca="1" si="135"/>
        <v/>
      </c>
      <c r="AD359" t="str">
        <f t="shared" ca="1" si="136"/>
        <v/>
      </c>
      <c r="AE359" t="str">
        <f t="shared" ca="1" si="137"/>
        <v/>
      </c>
      <c r="AF359" t="str">
        <f t="shared" ca="1" si="138"/>
        <v/>
      </c>
      <c r="AG359" t="str">
        <f t="shared" ca="1" si="139"/>
        <v/>
      </c>
      <c r="AH359" t="str">
        <f t="shared" ca="1" si="140"/>
        <v/>
      </c>
      <c r="AI359" t="str">
        <f t="shared" ca="1" si="141"/>
        <v/>
      </c>
      <c r="AJ359" t="str">
        <f t="shared" ca="1" si="142"/>
        <v/>
      </c>
      <c r="AL359" t="str">
        <f t="shared" ca="1" si="143"/>
        <v/>
      </c>
      <c r="AM359" t="str">
        <f t="shared" ca="1" si="144"/>
        <v/>
      </c>
      <c r="AN359" t="str">
        <f t="shared" ca="1" si="145"/>
        <v/>
      </c>
      <c r="AO359" t="str">
        <f t="shared" ca="1" si="146"/>
        <v/>
      </c>
      <c r="AP359" t="str">
        <f t="shared" ca="1" si="147"/>
        <v/>
      </c>
      <c r="AQ359" t="str">
        <f t="shared" ca="1" si="148"/>
        <v/>
      </c>
      <c r="AR359" t="str">
        <f t="shared" ca="1" si="149"/>
        <v/>
      </c>
      <c r="AS359" t="str">
        <f t="shared" ca="1" si="150"/>
        <v/>
      </c>
      <c r="AT359" t="str">
        <f t="shared" ca="1" si="151"/>
        <v/>
      </c>
    </row>
    <row r="360" spans="1:46" x14ac:dyDescent="0.3">
      <c r="A360" s="15">
        <v>358</v>
      </c>
      <c r="B360" s="16" t="str">
        <f t="shared" si="132"/>
        <v/>
      </c>
      <c r="C360" s="18" t="str">
        <f>IF(Protokoll!C360="","",Protokoll!C360)</f>
        <v/>
      </c>
      <c r="D360" s="18" t="str">
        <f>IF(Protokoll!D360="","",Protokoll!D360)</f>
        <v/>
      </c>
      <c r="E360" s="18" t="str">
        <f>IF(Protokoll!E360="","",Protokoll!E360)</f>
        <v/>
      </c>
      <c r="F360" s="18" t="str">
        <f>IF(Protokoll!F360="","",Protokoll!F360)</f>
        <v/>
      </c>
      <c r="G360" s="86" t="str">
        <f>IF(Protokoll!G360="","",Protokoll!G360)</f>
        <v/>
      </c>
      <c r="H360" s="18" t="str">
        <f>IF(Protokoll!H360="","",Protokoll!H360)</f>
        <v/>
      </c>
      <c r="I360" s="18" t="str">
        <f>IF(Protokoll!I360="","",Protokoll!I360)</f>
        <v/>
      </c>
      <c r="J360" s="79" t="str">
        <f>IF(Protokoll!J360="","",Protokoll!J360)</f>
        <v/>
      </c>
      <c r="K360" s="18" t="str">
        <f>IF(Protokoll!K360="","",Protokoll!K360)</f>
        <v/>
      </c>
      <c r="L360" s="18" t="str">
        <f>IF(Protokoll!L360="","",Protokoll!L360)</f>
        <v/>
      </c>
      <c r="M360" s="80" t="str">
        <f>IF(Protokoll!M360="","",Protokoll!M360)</f>
        <v/>
      </c>
      <c r="N360" s="18" t="str">
        <f ca="1">IF(Protokoll!N360="","",VLOOKUP(Protokoll!N360,(INDIRECT(CONCATENATE($B360,"!Q2:S22"))),3,1))</f>
        <v/>
      </c>
      <c r="O360" s="18" t="str">
        <f ca="1">IF(Protokoll!O360="","",VLOOKUP(Protokoll!O360,(INDIRECT(CONCATENATE($B360,"!G2:O22"))),9,1))</f>
        <v/>
      </c>
      <c r="P360" s="18" t="str">
        <f ca="1">IF(Protokoll!P360="","",VLOOKUP(Protokoll!P360,(INDIRECT(CONCATENATE($B360,"!H2:O22"))),8,1))</f>
        <v/>
      </c>
      <c r="Q360" s="18" t="str">
        <f ca="1">IF(Protokoll!Q360="","",VLOOKUP(Protokoll!Q360,(INDIRECT(CONCATENATE($B360,"!I2:O22"))),7,1))</f>
        <v/>
      </c>
      <c r="R360" s="18" t="str">
        <f ca="1">IF(Protokoll!R360="","",VLOOKUP(Protokoll!R360,(INDIRECT(CONCATENATE($B360,"!J2:O22"))),6,1))</f>
        <v/>
      </c>
      <c r="S360" s="18" t="str">
        <f ca="1">IF(Protokoll!S360="","",VLOOKUP(Protokoll!S360,(INDIRECT(CONCATENATE($B360,"!K2:O22"))),5,1))</f>
        <v/>
      </c>
      <c r="T360" s="18" t="str">
        <f ca="1">IF(Protokoll!T360="","",VLOOKUP(Protokoll!T360,(INDIRECT(CONCATENATE($B360,"!R2:S22"))),2,1))</f>
        <v/>
      </c>
      <c r="U360" s="18" t="str">
        <f ca="1">IF(Protokoll!U360="","",VLOOKUP(Protokoll!U360,(INDIRECT(CONCATENATE($B360,"!M2:O22"))),3,1))</f>
        <v/>
      </c>
      <c r="V360" s="18" t="str">
        <f ca="1">IF(Protokoll!V360="","",VLOOKUP(Protokoll!V360,(INDIRECT(CONCATENATE($B360,"!N2:O22"))),2,1))</f>
        <v/>
      </c>
      <c r="W360" s="79" t="str">
        <f>IF(Protokoll!W360="","",Protokoll!W360)</f>
        <v/>
      </c>
      <c r="X360" s="81" t="str">
        <f t="shared" ca="1" si="133"/>
        <v/>
      </c>
      <c r="AB360" t="str">
        <f t="shared" ca="1" si="134"/>
        <v/>
      </c>
      <c r="AC360" t="str">
        <f t="shared" ca="1" si="135"/>
        <v/>
      </c>
      <c r="AD360" t="str">
        <f t="shared" ca="1" si="136"/>
        <v/>
      </c>
      <c r="AE360" t="str">
        <f t="shared" ca="1" si="137"/>
        <v/>
      </c>
      <c r="AF360" t="str">
        <f t="shared" ca="1" si="138"/>
        <v/>
      </c>
      <c r="AG360" t="str">
        <f t="shared" ca="1" si="139"/>
        <v/>
      </c>
      <c r="AH360" t="str">
        <f t="shared" ca="1" si="140"/>
        <v/>
      </c>
      <c r="AI360" t="str">
        <f t="shared" ca="1" si="141"/>
        <v/>
      </c>
      <c r="AJ360" t="str">
        <f t="shared" ca="1" si="142"/>
        <v/>
      </c>
      <c r="AL360" t="str">
        <f t="shared" ca="1" si="143"/>
        <v/>
      </c>
      <c r="AM360" t="str">
        <f t="shared" ca="1" si="144"/>
        <v/>
      </c>
      <c r="AN360" t="str">
        <f t="shared" ca="1" si="145"/>
        <v/>
      </c>
      <c r="AO360" t="str">
        <f t="shared" ca="1" si="146"/>
        <v/>
      </c>
      <c r="AP360" t="str">
        <f t="shared" ca="1" si="147"/>
        <v/>
      </c>
      <c r="AQ360" t="str">
        <f t="shared" ca="1" si="148"/>
        <v/>
      </c>
      <c r="AR360" t="str">
        <f t="shared" ca="1" si="149"/>
        <v/>
      </c>
      <c r="AS360" t="str">
        <f t="shared" ca="1" si="150"/>
        <v/>
      </c>
      <c r="AT360" t="str">
        <f t="shared" ca="1" si="151"/>
        <v/>
      </c>
    </row>
    <row r="361" spans="1:46" x14ac:dyDescent="0.3">
      <c r="A361" s="2">
        <v>359</v>
      </c>
      <c r="B361" s="19" t="str">
        <f t="shared" si="132"/>
        <v/>
      </c>
      <c r="C361" s="20" t="str">
        <f>IF(Protokoll!C361="","",Protokoll!C361)</f>
        <v/>
      </c>
      <c r="D361" s="20" t="str">
        <f>IF(Protokoll!D361="","",Protokoll!D361)</f>
        <v/>
      </c>
      <c r="E361" s="20" t="str">
        <f>IF(Protokoll!E361="","",Protokoll!E361)</f>
        <v/>
      </c>
      <c r="F361" s="20" t="str">
        <f>IF(Protokoll!F361="","",Protokoll!F361)</f>
        <v/>
      </c>
      <c r="G361" s="82" t="str">
        <f>IF(Protokoll!G361="","",Protokoll!G361)</f>
        <v/>
      </c>
      <c r="H361" s="20" t="str">
        <f>IF(Protokoll!H361="","",Protokoll!H361)</f>
        <v/>
      </c>
      <c r="I361" s="20" t="str">
        <f>IF(Protokoll!I361="","",Protokoll!I361)</f>
        <v/>
      </c>
      <c r="J361" s="83" t="str">
        <f>IF(Protokoll!J361="","",Protokoll!J361)</f>
        <v/>
      </c>
      <c r="K361" s="20" t="str">
        <f>IF(Protokoll!K361="","",Protokoll!K361)</f>
        <v/>
      </c>
      <c r="L361" s="20" t="str">
        <f>IF(Protokoll!L361="","",Protokoll!L361)</f>
        <v/>
      </c>
      <c r="M361" s="84" t="str">
        <f>IF(Protokoll!M361="","",Protokoll!M361)</f>
        <v/>
      </c>
      <c r="N361" s="20" t="str">
        <f ca="1">IF(Protokoll!N361="","",VLOOKUP(Protokoll!N361,(INDIRECT(CONCATENATE($B361,"!Q2:S22"))),3,1))</f>
        <v/>
      </c>
      <c r="O361" s="20" t="str">
        <f ca="1">IF(Protokoll!O361="","",VLOOKUP(Protokoll!O361,(INDIRECT(CONCATENATE($B361,"!G2:O22"))),9,1))</f>
        <v/>
      </c>
      <c r="P361" s="20" t="str">
        <f ca="1">IF(Protokoll!P361="","",VLOOKUP(Protokoll!P361,(INDIRECT(CONCATENATE($B361,"!H2:O22"))),8,1))</f>
        <v/>
      </c>
      <c r="Q361" s="20" t="str">
        <f ca="1">IF(Protokoll!Q361="","",VLOOKUP(Protokoll!Q361,(INDIRECT(CONCATENATE($B361,"!I2:O22"))),7,1))</f>
        <v/>
      </c>
      <c r="R361" s="20" t="str">
        <f ca="1">IF(Protokoll!R361="","",VLOOKUP(Protokoll!R361,(INDIRECT(CONCATENATE($B361,"!J2:O22"))),6,1))</f>
        <v/>
      </c>
      <c r="S361" s="20" t="str">
        <f ca="1">IF(Protokoll!S361="","",VLOOKUP(Protokoll!S361,(INDIRECT(CONCATENATE($B361,"!K2:O22"))),5,1))</f>
        <v/>
      </c>
      <c r="T361" s="20" t="str">
        <f ca="1">IF(Protokoll!T361="","",VLOOKUP(Protokoll!T361,(INDIRECT(CONCATENATE($B361,"!R2:S22"))),2,1))</f>
        <v/>
      </c>
      <c r="U361" s="20" t="str">
        <f ca="1">IF(Protokoll!U361="","",VLOOKUP(Protokoll!U361,(INDIRECT(CONCATENATE($B361,"!M2:O22"))),3,1))</f>
        <v/>
      </c>
      <c r="V361" s="20" t="str">
        <f ca="1">IF(Protokoll!V361="","",VLOOKUP(Protokoll!V361,(INDIRECT(CONCATENATE($B361,"!N2:O22"))),2,1))</f>
        <v/>
      </c>
      <c r="W361" s="83" t="str">
        <f>IF(Protokoll!W361="","",Protokoll!W361)</f>
        <v/>
      </c>
      <c r="X361" s="85" t="str">
        <f t="shared" ca="1" si="133"/>
        <v/>
      </c>
      <c r="AB361" t="str">
        <f t="shared" ca="1" si="134"/>
        <v/>
      </c>
      <c r="AC361" t="str">
        <f t="shared" ca="1" si="135"/>
        <v/>
      </c>
      <c r="AD361" t="str">
        <f t="shared" ca="1" si="136"/>
        <v/>
      </c>
      <c r="AE361" t="str">
        <f t="shared" ca="1" si="137"/>
        <v/>
      </c>
      <c r="AF361" t="str">
        <f t="shared" ca="1" si="138"/>
        <v/>
      </c>
      <c r="AG361" t="str">
        <f t="shared" ca="1" si="139"/>
        <v/>
      </c>
      <c r="AH361" t="str">
        <f t="shared" ca="1" si="140"/>
        <v/>
      </c>
      <c r="AI361" t="str">
        <f t="shared" ca="1" si="141"/>
        <v/>
      </c>
      <c r="AJ361" t="str">
        <f t="shared" ca="1" si="142"/>
        <v/>
      </c>
      <c r="AL361" t="str">
        <f t="shared" ca="1" si="143"/>
        <v/>
      </c>
      <c r="AM361" t="str">
        <f t="shared" ca="1" si="144"/>
        <v/>
      </c>
      <c r="AN361" t="str">
        <f t="shared" ca="1" si="145"/>
        <v/>
      </c>
      <c r="AO361" t="str">
        <f t="shared" ca="1" si="146"/>
        <v/>
      </c>
      <c r="AP361" t="str">
        <f t="shared" ca="1" si="147"/>
        <v/>
      </c>
      <c r="AQ361" t="str">
        <f t="shared" ca="1" si="148"/>
        <v/>
      </c>
      <c r="AR361" t="str">
        <f t="shared" ca="1" si="149"/>
        <v/>
      </c>
      <c r="AS361" t="str">
        <f t="shared" ca="1" si="150"/>
        <v/>
      </c>
      <c r="AT361" t="str">
        <f t="shared" ca="1" si="151"/>
        <v/>
      </c>
    </row>
    <row r="362" spans="1:46" x14ac:dyDescent="0.3">
      <c r="A362" s="15">
        <v>360</v>
      </c>
      <c r="B362" s="16" t="str">
        <f t="shared" si="132"/>
        <v/>
      </c>
      <c r="C362" s="18" t="str">
        <f>IF(Protokoll!C362="","",Protokoll!C362)</f>
        <v/>
      </c>
      <c r="D362" s="18" t="str">
        <f>IF(Protokoll!D362="","",Protokoll!D362)</f>
        <v/>
      </c>
      <c r="E362" s="18" t="str">
        <f>IF(Protokoll!E362="","",Protokoll!E362)</f>
        <v/>
      </c>
      <c r="F362" s="18" t="str">
        <f>IF(Protokoll!F362="","",Protokoll!F362)</f>
        <v/>
      </c>
      <c r="G362" s="86" t="str">
        <f>IF(Protokoll!G362="","",Protokoll!G362)</f>
        <v/>
      </c>
      <c r="H362" s="18" t="str">
        <f>IF(Protokoll!H362="","",Protokoll!H362)</f>
        <v/>
      </c>
      <c r="I362" s="18" t="str">
        <f>IF(Protokoll!I362="","",Protokoll!I362)</f>
        <v/>
      </c>
      <c r="J362" s="79" t="str">
        <f>IF(Protokoll!J362="","",Protokoll!J362)</f>
        <v/>
      </c>
      <c r="K362" s="18" t="str">
        <f>IF(Protokoll!K362="","",Protokoll!K362)</f>
        <v/>
      </c>
      <c r="L362" s="18" t="str">
        <f>IF(Protokoll!L362="","",Protokoll!L362)</f>
        <v/>
      </c>
      <c r="M362" s="80" t="str">
        <f>IF(Protokoll!M362="","",Protokoll!M362)</f>
        <v/>
      </c>
      <c r="N362" s="18" t="str">
        <f ca="1">IF(Protokoll!N362="","",VLOOKUP(Protokoll!N362,(INDIRECT(CONCATENATE($B362,"!Q2:S22"))),3,1))</f>
        <v/>
      </c>
      <c r="O362" s="18" t="str">
        <f ca="1">IF(Protokoll!O362="","",VLOOKUP(Protokoll!O362,(INDIRECT(CONCATENATE($B362,"!G2:O22"))),9,1))</f>
        <v/>
      </c>
      <c r="P362" s="18" t="str">
        <f ca="1">IF(Protokoll!P362="","",VLOOKUP(Protokoll!P362,(INDIRECT(CONCATENATE($B362,"!H2:O22"))),8,1))</f>
        <v/>
      </c>
      <c r="Q362" s="18" t="str">
        <f ca="1">IF(Protokoll!Q362="","",VLOOKUP(Protokoll!Q362,(INDIRECT(CONCATENATE($B362,"!I2:O22"))),7,1))</f>
        <v/>
      </c>
      <c r="R362" s="18" t="str">
        <f ca="1">IF(Protokoll!R362="","",VLOOKUP(Protokoll!R362,(INDIRECT(CONCATENATE($B362,"!J2:O22"))),6,1))</f>
        <v/>
      </c>
      <c r="S362" s="18" t="str">
        <f ca="1">IF(Protokoll!S362="","",VLOOKUP(Protokoll!S362,(INDIRECT(CONCATENATE($B362,"!K2:O22"))),5,1))</f>
        <v/>
      </c>
      <c r="T362" s="18" t="str">
        <f ca="1">IF(Protokoll!T362="","",VLOOKUP(Protokoll!T362,(INDIRECT(CONCATENATE($B362,"!R2:S22"))),2,1))</f>
        <v/>
      </c>
      <c r="U362" s="18" t="str">
        <f ca="1">IF(Protokoll!U362="","",VLOOKUP(Protokoll!U362,(INDIRECT(CONCATENATE($B362,"!M2:O22"))),3,1))</f>
        <v/>
      </c>
      <c r="V362" s="18" t="str">
        <f ca="1">IF(Protokoll!V362="","",VLOOKUP(Protokoll!V362,(INDIRECT(CONCATENATE($B362,"!N2:O22"))),2,1))</f>
        <v/>
      </c>
      <c r="W362" s="79" t="str">
        <f>IF(Protokoll!W362="","",Protokoll!W362)</f>
        <v/>
      </c>
      <c r="X362" s="81" t="str">
        <f t="shared" ca="1" si="133"/>
        <v/>
      </c>
      <c r="AB362" t="str">
        <f t="shared" ca="1" si="134"/>
        <v/>
      </c>
      <c r="AC362" t="str">
        <f t="shared" ca="1" si="135"/>
        <v/>
      </c>
      <c r="AD362" t="str">
        <f t="shared" ca="1" si="136"/>
        <v/>
      </c>
      <c r="AE362" t="str">
        <f t="shared" ca="1" si="137"/>
        <v/>
      </c>
      <c r="AF362" t="str">
        <f t="shared" ca="1" si="138"/>
        <v/>
      </c>
      <c r="AG362" t="str">
        <f t="shared" ca="1" si="139"/>
        <v/>
      </c>
      <c r="AH362" t="str">
        <f t="shared" ca="1" si="140"/>
        <v/>
      </c>
      <c r="AI362" t="str">
        <f t="shared" ca="1" si="141"/>
        <v/>
      </c>
      <c r="AJ362" t="str">
        <f t="shared" ca="1" si="142"/>
        <v/>
      </c>
      <c r="AL362" t="str">
        <f t="shared" ca="1" si="143"/>
        <v/>
      </c>
      <c r="AM362" t="str">
        <f t="shared" ca="1" si="144"/>
        <v/>
      </c>
      <c r="AN362" t="str">
        <f t="shared" ca="1" si="145"/>
        <v/>
      </c>
      <c r="AO362" t="str">
        <f t="shared" ca="1" si="146"/>
        <v/>
      </c>
      <c r="AP362" t="str">
        <f t="shared" ca="1" si="147"/>
        <v/>
      </c>
      <c r="AQ362" t="str">
        <f t="shared" ca="1" si="148"/>
        <v/>
      </c>
      <c r="AR362" t="str">
        <f t="shared" ca="1" si="149"/>
        <v/>
      </c>
      <c r="AS362" t="str">
        <f t="shared" ca="1" si="150"/>
        <v/>
      </c>
      <c r="AT362" t="str">
        <f t="shared" ca="1" si="151"/>
        <v/>
      </c>
    </row>
    <row r="363" spans="1:46" x14ac:dyDescent="0.3">
      <c r="A363" s="2">
        <v>361</v>
      </c>
      <c r="B363" s="19" t="str">
        <f t="shared" si="132"/>
        <v/>
      </c>
      <c r="C363" s="20" t="str">
        <f>IF(Protokoll!C363="","",Protokoll!C363)</f>
        <v/>
      </c>
      <c r="D363" s="20" t="str">
        <f>IF(Protokoll!D363="","",Protokoll!D363)</f>
        <v/>
      </c>
      <c r="E363" s="20" t="str">
        <f>IF(Protokoll!E363="","",Protokoll!E363)</f>
        <v/>
      </c>
      <c r="F363" s="20" t="str">
        <f>IF(Protokoll!F363="","",Protokoll!F363)</f>
        <v/>
      </c>
      <c r="G363" s="82" t="str">
        <f>IF(Protokoll!G363="","",Protokoll!G363)</f>
        <v/>
      </c>
      <c r="H363" s="20" t="str">
        <f>IF(Protokoll!H363="","",Protokoll!H363)</f>
        <v/>
      </c>
      <c r="I363" s="20" t="str">
        <f>IF(Protokoll!I363="","",Protokoll!I363)</f>
        <v/>
      </c>
      <c r="J363" s="83" t="str">
        <f>IF(Protokoll!J363="","",Protokoll!J363)</f>
        <v/>
      </c>
      <c r="K363" s="20" t="str">
        <f>IF(Protokoll!K363="","",Protokoll!K363)</f>
        <v/>
      </c>
      <c r="L363" s="20" t="str">
        <f>IF(Protokoll!L363="","",Protokoll!L363)</f>
        <v/>
      </c>
      <c r="M363" s="84" t="str">
        <f>IF(Protokoll!M363="","",Protokoll!M363)</f>
        <v/>
      </c>
      <c r="N363" s="20" t="str">
        <f ca="1">IF(Protokoll!N363="","",VLOOKUP(Protokoll!N363,(INDIRECT(CONCATENATE($B363,"!Q2:S22"))),3,1))</f>
        <v/>
      </c>
      <c r="O363" s="20" t="str">
        <f ca="1">IF(Protokoll!O363="","",VLOOKUP(Protokoll!O363,(INDIRECT(CONCATENATE($B363,"!G2:O22"))),9,1))</f>
        <v/>
      </c>
      <c r="P363" s="20" t="str">
        <f ca="1">IF(Protokoll!P363="","",VLOOKUP(Protokoll!P363,(INDIRECT(CONCATENATE($B363,"!H2:O22"))),8,1))</f>
        <v/>
      </c>
      <c r="Q363" s="20" t="str">
        <f ca="1">IF(Protokoll!Q363="","",VLOOKUP(Protokoll!Q363,(INDIRECT(CONCATENATE($B363,"!I2:O22"))),7,1))</f>
        <v/>
      </c>
      <c r="R363" s="20" t="str">
        <f ca="1">IF(Protokoll!R363="","",VLOOKUP(Protokoll!R363,(INDIRECT(CONCATENATE($B363,"!J2:O22"))),6,1))</f>
        <v/>
      </c>
      <c r="S363" s="20" t="str">
        <f ca="1">IF(Protokoll!S363="","",VLOOKUP(Protokoll!S363,(INDIRECT(CONCATENATE($B363,"!K2:O22"))),5,1))</f>
        <v/>
      </c>
      <c r="T363" s="20" t="str">
        <f ca="1">IF(Protokoll!T363="","",VLOOKUP(Protokoll!T363,(INDIRECT(CONCATENATE($B363,"!R2:S22"))),2,1))</f>
        <v/>
      </c>
      <c r="U363" s="20" t="str">
        <f ca="1">IF(Protokoll!U363="","",VLOOKUP(Protokoll!U363,(INDIRECT(CONCATENATE($B363,"!M2:O22"))),3,1))</f>
        <v/>
      </c>
      <c r="V363" s="20" t="str">
        <f ca="1">IF(Protokoll!V363="","",VLOOKUP(Protokoll!V363,(INDIRECT(CONCATENATE($B363,"!N2:O22"))),2,1))</f>
        <v/>
      </c>
      <c r="W363" s="83" t="str">
        <f>IF(Protokoll!W363="","",Protokoll!W363)</f>
        <v/>
      </c>
      <c r="X363" s="85" t="str">
        <f t="shared" ca="1" si="133"/>
        <v/>
      </c>
      <c r="AB363" t="str">
        <f t="shared" ca="1" si="134"/>
        <v/>
      </c>
      <c r="AC363" t="str">
        <f t="shared" ca="1" si="135"/>
        <v/>
      </c>
      <c r="AD363" t="str">
        <f t="shared" ca="1" si="136"/>
        <v/>
      </c>
      <c r="AE363" t="str">
        <f t="shared" ca="1" si="137"/>
        <v/>
      </c>
      <c r="AF363" t="str">
        <f t="shared" ca="1" si="138"/>
        <v/>
      </c>
      <c r="AG363" t="str">
        <f t="shared" ca="1" si="139"/>
        <v/>
      </c>
      <c r="AH363" t="str">
        <f t="shared" ca="1" si="140"/>
        <v/>
      </c>
      <c r="AI363" t="str">
        <f t="shared" ca="1" si="141"/>
        <v/>
      </c>
      <c r="AJ363" t="str">
        <f t="shared" ca="1" si="142"/>
        <v/>
      </c>
      <c r="AL363" t="str">
        <f t="shared" ca="1" si="143"/>
        <v/>
      </c>
      <c r="AM363" t="str">
        <f t="shared" ca="1" si="144"/>
        <v/>
      </c>
      <c r="AN363" t="str">
        <f t="shared" ca="1" si="145"/>
        <v/>
      </c>
      <c r="AO363" t="str">
        <f t="shared" ca="1" si="146"/>
        <v/>
      </c>
      <c r="AP363" t="str">
        <f t="shared" ca="1" si="147"/>
        <v/>
      </c>
      <c r="AQ363" t="str">
        <f t="shared" ca="1" si="148"/>
        <v/>
      </c>
      <c r="AR363" t="str">
        <f t="shared" ca="1" si="149"/>
        <v/>
      </c>
      <c r="AS363" t="str">
        <f t="shared" ca="1" si="150"/>
        <v/>
      </c>
      <c r="AT363" t="str">
        <f t="shared" ca="1" si="151"/>
        <v/>
      </c>
    </row>
    <row r="364" spans="1:46" x14ac:dyDescent="0.3">
      <c r="A364" s="15">
        <v>362</v>
      </c>
      <c r="B364" s="16" t="str">
        <f t="shared" si="132"/>
        <v/>
      </c>
      <c r="C364" s="18" t="str">
        <f>IF(Protokoll!C364="","",Protokoll!C364)</f>
        <v/>
      </c>
      <c r="D364" s="18" t="str">
        <f>IF(Protokoll!D364="","",Protokoll!D364)</f>
        <v/>
      </c>
      <c r="E364" s="18" t="str">
        <f>IF(Protokoll!E364="","",Protokoll!E364)</f>
        <v/>
      </c>
      <c r="F364" s="18" t="str">
        <f>IF(Protokoll!F364="","",Protokoll!F364)</f>
        <v/>
      </c>
      <c r="G364" s="86" t="str">
        <f>IF(Protokoll!G364="","",Protokoll!G364)</f>
        <v/>
      </c>
      <c r="H364" s="18" t="str">
        <f>IF(Protokoll!H364="","",Protokoll!H364)</f>
        <v/>
      </c>
      <c r="I364" s="18" t="str">
        <f>IF(Protokoll!I364="","",Protokoll!I364)</f>
        <v/>
      </c>
      <c r="J364" s="79" t="str">
        <f>IF(Protokoll!J364="","",Protokoll!J364)</f>
        <v/>
      </c>
      <c r="K364" s="18" t="str">
        <f>IF(Protokoll!K364="","",Protokoll!K364)</f>
        <v/>
      </c>
      <c r="L364" s="18" t="str">
        <f>IF(Protokoll!L364="","",Protokoll!L364)</f>
        <v/>
      </c>
      <c r="M364" s="80" t="str">
        <f>IF(Protokoll!M364="","",Protokoll!M364)</f>
        <v/>
      </c>
      <c r="N364" s="18" t="str">
        <f ca="1">IF(Protokoll!N364="","",VLOOKUP(Protokoll!N364,(INDIRECT(CONCATENATE($B364,"!Q2:S22"))),3,1))</f>
        <v/>
      </c>
      <c r="O364" s="18" t="str">
        <f ca="1">IF(Protokoll!O364="","",VLOOKUP(Protokoll!O364,(INDIRECT(CONCATENATE($B364,"!G2:O22"))),9,1))</f>
        <v/>
      </c>
      <c r="P364" s="18" t="str">
        <f ca="1">IF(Protokoll!P364="","",VLOOKUP(Protokoll!P364,(INDIRECT(CONCATENATE($B364,"!H2:O22"))),8,1))</f>
        <v/>
      </c>
      <c r="Q364" s="18" t="str">
        <f ca="1">IF(Protokoll!Q364="","",VLOOKUP(Protokoll!Q364,(INDIRECT(CONCATENATE($B364,"!I2:O22"))),7,1))</f>
        <v/>
      </c>
      <c r="R364" s="18" t="str">
        <f ca="1">IF(Protokoll!R364="","",VLOOKUP(Protokoll!R364,(INDIRECT(CONCATENATE($B364,"!J2:O22"))),6,1))</f>
        <v/>
      </c>
      <c r="S364" s="18" t="str">
        <f ca="1">IF(Protokoll!S364="","",VLOOKUP(Protokoll!S364,(INDIRECT(CONCATENATE($B364,"!K2:O22"))),5,1))</f>
        <v/>
      </c>
      <c r="T364" s="18" t="str">
        <f ca="1">IF(Protokoll!T364="","",VLOOKUP(Protokoll!T364,(INDIRECT(CONCATENATE($B364,"!R2:S22"))),2,1))</f>
        <v/>
      </c>
      <c r="U364" s="18" t="str">
        <f ca="1">IF(Protokoll!U364="","",VLOOKUP(Protokoll!U364,(INDIRECT(CONCATENATE($B364,"!M2:O22"))),3,1))</f>
        <v/>
      </c>
      <c r="V364" s="18" t="str">
        <f ca="1">IF(Protokoll!V364="","",VLOOKUP(Protokoll!V364,(INDIRECT(CONCATENATE($B364,"!N2:O22"))),2,1))</f>
        <v/>
      </c>
      <c r="W364" s="79" t="str">
        <f>IF(Protokoll!W364="","",Protokoll!W364)</f>
        <v/>
      </c>
      <c r="X364" s="81" t="str">
        <f t="shared" ca="1" si="133"/>
        <v/>
      </c>
      <c r="AB364" t="str">
        <f t="shared" ca="1" si="134"/>
        <v/>
      </c>
      <c r="AC364" t="str">
        <f t="shared" ca="1" si="135"/>
        <v/>
      </c>
      <c r="AD364" t="str">
        <f t="shared" ca="1" si="136"/>
        <v/>
      </c>
      <c r="AE364" t="str">
        <f t="shared" ca="1" si="137"/>
        <v/>
      </c>
      <c r="AF364" t="str">
        <f t="shared" ca="1" si="138"/>
        <v/>
      </c>
      <c r="AG364" t="str">
        <f t="shared" ca="1" si="139"/>
        <v/>
      </c>
      <c r="AH364" t="str">
        <f t="shared" ca="1" si="140"/>
        <v/>
      </c>
      <c r="AI364" t="str">
        <f t="shared" ca="1" si="141"/>
        <v/>
      </c>
      <c r="AJ364" t="str">
        <f t="shared" ca="1" si="142"/>
        <v/>
      </c>
      <c r="AL364" t="str">
        <f t="shared" ca="1" si="143"/>
        <v/>
      </c>
      <c r="AM364" t="str">
        <f t="shared" ca="1" si="144"/>
        <v/>
      </c>
      <c r="AN364" t="str">
        <f t="shared" ca="1" si="145"/>
        <v/>
      </c>
      <c r="AO364" t="str">
        <f t="shared" ca="1" si="146"/>
        <v/>
      </c>
      <c r="AP364" t="str">
        <f t="shared" ca="1" si="147"/>
        <v/>
      </c>
      <c r="AQ364" t="str">
        <f t="shared" ca="1" si="148"/>
        <v/>
      </c>
      <c r="AR364" t="str">
        <f t="shared" ca="1" si="149"/>
        <v/>
      </c>
      <c r="AS364" t="str">
        <f t="shared" ca="1" si="150"/>
        <v/>
      </c>
      <c r="AT364" t="str">
        <f t="shared" ca="1" si="151"/>
        <v/>
      </c>
    </row>
    <row r="365" spans="1:46" x14ac:dyDescent="0.3">
      <c r="A365" s="2">
        <v>363</v>
      </c>
      <c r="B365" s="19" t="str">
        <f t="shared" ref="B365:B402" si="152">CONCATENATE(H365,I365)</f>
        <v/>
      </c>
      <c r="C365" s="20" t="str">
        <f>IF(Protokoll!C365="","",Protokoll!C365)</f>
        <v/>
      </c>
      <c r="D365" s="20" t="str">
        <f>IF(Protokoll!D365="","",Protokoll!D365)</f>
        <v/>
      </c>
      <c r="E365" s="20" t="str">
        <f>IF(Protokoll!E365="","",Protokoll!E365)</f>
        <v/>
      </c>
      <c r="F365" s="20" t="str">
        <f>IF(Protokoll!F365="","",Protokoll!F365)</f>
        <v/>
      </c>
      <c r="G365" s="82" t="str">
        <f>IF(Protokoll!G365="","",Protokoll!G365)</f>
        <v/>
      </c>
      <c r="H365" s="20" t="str">
        <f>IF(Protokoll!H365="","",Protokoll!H365)</f>
        <v/>
      </c>
      <c r="I365" s="20" t="str">
        <f>IF(Protokoll!I365="","",Protokoll!I365)</f>
        <v/>
      </c>
      <c r="J365" s="83" t="str">
        <f>IF(Protokoll!J365="","",Protokoll!J365)</f>
        <v/>
      </c>
      <c r="K365" s="20" t="str">
        <f>IF(Protokoll!K365="","",Protokoll!K365)</f>
        <v/>
      </c>
      <c r="L365" s="20" t="str">
        <f>IF(Protokoll!L365="","",Protokoll!L365)</f>
        <v/>
      </c>
      <c r="M365" s="84" t="str">
        <f>IF(Protokoll!M365="","",Protokoll!M365)</f>
        <v/>
      </c>
      <c r="N365" s="20" t="str">
        <f ca="1">IF(Protokoll!N365="","",VLOOKUP(Protokoll!N365,(INDIRECT(CONCATENATE($B365,"!Q2:S22"))),3,1))</f>
        <v/>
      </c>
      <c r="O365" s="20" t="str">
        <f ca="1">IF(Protokoll!O365="","",VLOOKUP(Protokoll!O365,(INDIRECT(CONCATENATE($B365,"!G2:O22"))),9,1))</f>
        <v/>
      </c>
      <c r="P365" s="20" t="str">
        <f ca="1">IF(Protokoll!P365="","",VLOOKUP(Protokoll!P365,(INDIRECT(CONCATENATE($B365,"!H2:O22"))),8,1))</f>
        <v/>
      </c>
      <c r="Q365" s="20" t="str">
        <f ca="1">IF(Protokoll!Q365="","",VLOOKUP(Protokoll!Q365,(INDIRECT(CONCATENATE($B365,"!I2:O22"))),7,1))</f>
        <v/>
      </c>
      <c r="R365" s="20" t="str">
        <f ca="1">IF(Protokoll!R365="","",VLOOKUP(Protokoll!R365,(INDIRECT(CONCATENATE($B365,"!J2:O22"))),6,1))</f>
        <v/>
      </c>
      <c r="S365" s="20" t="str">
        <f ca="1">IF(Protokoll!S365="","",VLOOKUP(Protokoll!S365,(INDIRECT(CONCATENATE($B365,"!K2:O22"))),5,1))</f>
        <v/>
      </c>
      <c r="T365" s="20" t="str">
        <f ca="1">IF(Protokoll!T365="","",VLOOKUP(Protokoll!T365,(INDIRECT(CONCATENATE($B365,"!R2:S22"))),2,1))</f>
        <v/>
      </c>
      <c r="U365" s="20" t="str">
        <f ca="1">IF(Protokoll!U365="","",VLOOKUP(Protokoll!U365,(INDIRECT(CONCATENATE($B365,"!M2:O22"))),3,1))</f>
        <v/>
      </c>
      <c r="V365" s="20" t="str">
        <f ca="1">IF(Protokoll!V365="","",VLOOKUP(Protokoll!V365,(INDIRECT(CONCATENATE($B365,"!N2:O22"))),2,1))</f>
        <v/>
      </c>
      <c r="W365" s="83" t="str">
        <f>IF(Protokoll!W365="","",Protokoll!W365)</f>
        <v/>
      </c>
      <c r="X365" s="85" t="str">
        <f t="shared" ca="1" si="133"/>
        <v/>
      </c>
      <c r="AB365" t="str">
        <f t="shared" ca="1" si="134"/>
        <v/>
      </c>
      <c r="AC365" t="str">
        <f t="shared" ca="1" si="135"/>
        <v/>
      </c>
      <c r="AD365" t="str">
        <f t="shared" ca="1" si="136"/>
        <v/>
      </c>
      <c r="AE365" t="str">
        <f t="shared" ca="1" si="137"/>
        <v/>
      </c>
      <c r="AF365" t="str">
        <f t="shared" ca="1" si="138"/>
        <v/>
      </c>
      <c r="AG365" t="str">
        <f t="shared" ca="1" si="139"/>
        <v/>
      </c>
      <c r="AH365" t="str">
        <f t="shared" ca="1" si="140"/>
        <v/>
      </c>
      <c r="AI365" t="str">
        <f t="shared" ca="1" si="141"/>
        <v/>
      </c>
      <c r="AJ365" t="str">
        <f t="shared" ca="1" si="142"/>
        <v/>
      </c>
      <c r="AL365" t="str">
        <f t="shared" ca="1" si="143"/>
        <v/>
      </c>
      <c r="AM365" t="str">
        <f t="shared" ca="1" si="144"/>
        <v/>
      </c>
      <c r="AN365" t="str">
        <f t="shared" ca="1" si="145"/>
        <v/>
      </c>
      <c r="AO365" t="str">
        <f t="shared" ca="1" si="146"/>
        <v/>
      </c>
      <c r="AP365" t="str">
        <f t="shared" ca="1" si="147"/>
        <v/>
      </c>
      <c r="AQ365" t="str">
        <f t="shared" ca="1" si="148"/>
        <v/>
      </c>
      <c r="AR365" t="str">
        <f t="shared" ca="1" si="149"/>
        <v/>
      </c>
      <c r="AS365" t="str">
        <f t="shared" ca="1" si="150"/>
        <v/>
      </c>
      <c r="AT365" t="str">
        <f t="shared" ca="1" si="151"/>
        <v/>
      </c>
    </row>
    <row r="366" spans="1:46" x14ac:dyDescent="0.3">
      <c r="A366" s="15">
        <v>364</v>
      </c>
      <c r="B366" s="16" t="str">
        <f t="shared" si="152"/>
        <v/>
      </c>
      <c r="C366" s="18" t="str">
        <f>IF(Protokoll!C366="","",Protokoll!C366)</f>
        <v/>
      </c>
      <c r="D366" s="18" t="str">
        <f>IF(Protokoll!D366="","",Protokoll!D366)</f>
        <v/>
      </c>
      <c r="E366" s="18" t="str">
        <f>IF(Protokoll!E366="","",Protokoll!E366)</f>
        <v/>
      </c>
      <c r="F366" s="18" t="str">
        <f>IF(Protokoll!F366="","",Protokoll!F366)</f>
        <v/>
      </c>
      <c r="G366" s="86" t="str">
        <f>IF(Protokoll!G366="","",Protokoll!G366)</f>
        <v/>
      </c>
      <c r="H366" s="18" t="str">
        <f>IF(Protokoll!H366="","",Protokoll!H366)</f>
        <v/>
      </c>
      <c r="I366" s="18" t="str">
        <f>IF(Protokoll!I366="","",Protokoll!I366)</f>
        <v/>
      </c>
      <c r="J366" s="79" t="str">
        <f>IF(Protokoll!J366="","",Protokoll!J366)</f>
        <v/>
      </c>
      <c r="K366" s="18" t="str">
        <f>IF(Protokoll!K366="","",Protokoll!K366)</f>
        <v/>
      </c>
      <c r="L366" s="18" t="str">
        <f>IF(Protokoll!L366="","",Protokoll!L366)</f>
        <v/>
      </c>
      <c r="M366" s="80" t="str">
        <f>IF(Protokoll!M366="","",Protokoll!M366)</f>
        <v/>
      </c>
      <c r="N366" s="18" t="str">
        <f ca="1">IF(Protokoll!N366="","",VLOOKUP(Protokoll!N366,(INDIRECT(CONCATENATE($B366,"!Q2:S22"))),3,1))</f>
        <v/>
      </c>
      <c r="O366" s="18" t="str">
        <f ca="1">IF(Protokoll!O366="","",VLOOKUP(Protokoll!O366,(INDIRECT(CONCATENATE($B366,"!G2:O22"))),9,1))</f>
        <v/>
      </c>
      <c r="P366" s="18" t="str">
        <f ca="1">IF(Protokoll!P366="","",VLOOKUP(Protokoll!P366,(INDIRECT(CONCATENATE($B366,"!H2:O22"))),8,1))</f>
        <v/>
      </c>
      <c r="Q366" s="18" t="str">
        <f ca="1">IF(Protokoll!Q366="","",VLOOKUP(Protokoll!Q366,(INDIRECT(CONCATENATE($B366,"!I2:O22"))),7,1))</f>
        <v/>
      </c>
      <c r="R366" s="18" t="str">
        <f ca="1">IF(Protokoll!R366="","",VLOOKUP(Protokoll!R366,(INDIRECT(CONCATENATE($B366,"!J2:O22"))),6,1))</f>
        <v/>
      </c>
      <c r="S366" s="18" t="str">
        <f ca="1">IF(Protokoll!S366="","",VLOOKUP(Protokoll!S366,(INDIRECT(CONCATENATE($B366,"!K2:O22"))),5,1))</f>
        <v/>
      </c>
      <c r="T366" s="18" t="str">
        <f ca="1">IF(Protokoll!T366="","",VLOOKUP(Protokoll!T366,(INDIRECT(CONCATENATE($B366,"!R2:S22"))),2,1))</f>
        <v/>
      </c>
      <c r="U366" s="18" t="str">
        <f ca="1">IF(Protokoll!U366="","",VLOOKUP(Protokoll!U366,(INDIRECT(CONCATENATE($B366,"!M2:O22"))),3,1))</f>
        <v/>
      </c>
      <c r="V366" s="18" t="str">
        <f ca="1">IF(Protokoll!V366="","",VLOOKUP(Protokoll!V366,(INDIRECT(CONCATENATE($B366,"!N2:O22"))),2,1))</f>
        <v/>
      </c>
      <c r="W366" s="79" t="str">
        <f>IF(Protokoll!W366="","",Protokoll!W366)</f>
        <v/>
      </c>
      <c r="X366" s="81" t="str">
        <f t="shared" ca="1" si="133"/>
        <v/>
      </c>
      <c r="AB366" t="str">
        <f t="shared" ca="1" si="134"/>
        <v/>
      </c>
      <c r="AC366" t="str">
        <f t="shared" ca="1" si="135"/>
        <v/>
      </c>
      <c r="AD366" t="str">
        <f t="shared" ca="1" si="136"/>
        <v/>
      </c>
      <c r="AE366" t="str">
        <f t="shared" ca="1" si="137"/>
        <v/>
      </c>
      <c r="AF366" t="str">
        <f t="shared" ca="1" si="138"/>
        <v/>
      </c>
      <c r="AG366" t="str">
        <f t="shared" ca="1" si="139"/>
        <v/>
      </c>
      <c r="AH366" t="str">
        <f t="shared" ca="1" si="140"/>
        <v/>
      </c>
      <c r="AI366" t="str">
        <f t="shared" ca="1" si="141"/>
        <v/>
      </c>
      <c r="AJ366" t="str">
        <f t="shared" ca="1" si="142"/>
        <v/>
      </c>
      <c r="AL366" t="str">
        <f t="shared" ca="1" si="143"/>
        <v/>
      </c>
      <c r="AM366" t="str">
        <f t="shared" ca="1" si="144"/>
        <v/>
      </c>
      <c r="AN366" t="str">
        <f t="shared" ca="1" si="145"/>
        <v/>
      </c>
      <c r="AO366" t="str">
        <f t="shared" ca="1" si="146"/>
        <v/>
      </c>
      <c r="AP366" t="str">
        <f t="shared" ca="1" si="147"/>
        <v/>
      </c>
      <c r="AQ366" t="str">
        <f t="shared" ca="1" si="148"/>
        <v/>
      </c>
      <c r="AR366" t="str">
        <f t="shared" ca="1" si="149"/>
        <v/>
      </c>
      <c r="AS366" t="str">
        <f t="shared" ca="1" si="150"/>
        <v/>
      </c>
      <c r="AT366" t="str">
        <f t="shared" ca="1" si="151"/>
        <v/>
      </c>
    </row>
    <row r="367" spans="1:46" x14ac:dyDescent="0.3">
      <c r="A367" s="2">
        <v>365</v>
      </c>
      <c r="B367" s="19" t="str">
        <f t="shared" si="152"/>
        <v/>
      </c>
      <c r="C367" s="20" t="str">
        <f>IF(Protokoll!C367="","",Protokoll!C367)</f>
        <v/>
      </c>
      <c r="D367" s="20" t="str">
        <f>IF(Protokoll!D367="","",Protokoll!D367)</f>
        <v/>
      </c>
      <c r="E367" s="20" t="str">
        <f>IF(Protokoll!E367="","",Protokoll!E367)</f>
        <v/>
      </c>
      <c r="F367" s="20" t="str">
        <f>IF(Protokoll!F367="","",Protokoll!F367)</f>
        <v/>
      </c>
      <c r="G367" s="82" t="str">
        <f>IF(Protokoll!G367="","",Protokoll!G367)</f>
        <v/>
      </c>
      <c r="H367" s="20" t="str">
        <f>IF(Protokoll!H367="","",Protokoll!H367)</f>
        <v/>
      </c>
      <c r="I367" s="20" t="str">
        <f>IF(Protokoll!I367="","",Protokoll!I367)</f>
        <v/>
      </c>
      <c r="J367" s="83" t="str">
        <f>IF(Protokoll!J367="","",Protokoll!J367)</f>
        <v/>
      </c>
      <c r="K367" s="20" t="str">
        <f>IF(Protokoll!K367="","",Protokoll!K367)</f>
        <v/>
      </c>
      <c r="L367" s="20" t="str">
        <f>IF(Protokoll!L367="","",Protokoll!L367)</f>
        <v/>
      </c>
      <c r="M367" s="84" t="str">
        <f>IF(Protokoll!M367="","",Protokoll!M367)</f>
        <v/>
      </c>
      <c r="N367" s="20" t="str">
        <f ca="1">IF(Protokoll!N367="","",VLOOKUP(Protokoll!N367,(INDIRECT(CONCATENATE($B367,"!Q2:S22"))),3,1))</f>
        <v/>
      </c>
      <c r="O367" s="20" t="str">
        <f ca="1">IF(Protokoll!O367="","",VLOOKUP(Protokoll!O367,(INDIRECT(CONCATENATE($B367,"!G2:O22"))),9,1))</f>
        <v/>
      </c>
      <c r="P367" s="20" t="str">
        <f ca="1">IF(Protokoll!P367="","",VLOOKUP(Protokoll!P367,(INDIRECT(CONCATENATE($B367,"!H2:O22"))),8,1))</f>
        <v/>
      </c>
      <c r="Q367" s="20" t="str">
        <f ca="1">IF(Protokoll!Q367="","",VLOOKUP(Protokoll!Q367,(INDIRECT(CONCATENATE($B367,"!I2:O22"))),7,1))</f>
        <v/>
      </c>
      <c r="R367" s="20" t="str">
        <f ca="1">IF(Protokoll!R367="","",VLOOKUP(Protokoll!R367,(INDIRECT(CONCATENATE($B367,"!J2:O22"))),6,1))</f>
        <v/>
      </c>
      <c r="S367" s="20" t="str">
        <f ca="1">IF(Protokoll!S367="","",VLOOKUP(Protokoll!S367,(INDIRECT(CONCATENATE($B367,"!K2:O22"))),5,1))</f>
        <v/>
      </c>
      <c r="T367" s="20" t="str">
        <f ca="1">IF(Protokoll!T367="","",VLOOKUP(Protokoll!T367,(INDIRECT(CONCATENATE($B367,"!R2:S22"))),2,1))</f>
        <v/>
      </c>
      <c r="U367" s="20" t="str">
        <f ca="1">IF(Protokoll!U367="","",VLOOKUP(Protokoll!U367,(INDIRECT(CONCATENATE($B367,"!M2:O22"))),3,1))</f>
        <v/>
      </c>
      <c r="V367" s="20" t="str">
        <f ca="1">IF(Protokoll!V367="","",VLOOKUP(Protokoll!V367,(INDIRECT(CONCATENATE($B367,"!N2:O22"))),2,1))</f>
        <v/>
      </c>
      <c r="W367" s="83" t="str">
        <f>IF(Protokoll!W367="","",Protokoll!W367)</f>
        <v/>
      </c>
      <c r="X367" s="85" t="str">
        <f t="shared" ca="1" si="133"/>
        <v/>
      </c>
      <c r="AB367" t="str">
        <f t="shared" ca="1" si="134"/>
        <v/>
      </c>
      <c r="AC367" t="str">
        <f t="shared" ca="1" si="135"/>
        <v/>
      </c>
      <c r="AD367" t="str">
        <f t="shared" ca="1" si="136"/>
        <v/>
      </c>
      <c r="AE367" t="str">
        <f t="shared" ca="1" si="137"/>
        <v/>
      </c>
      <c r="AF367" t="str">
        <f t="shared" ca="1" si="138"/>
        <v/>
      </c>
      <c r="AG367" t="str">
        <f t="shared" ca="1" si="139"/>
        <v/>
      </c>
      <c r="AH367" t="str">
        <f t="shared" ca="1" si="140"/>
        <v/>
      </c>
      <c r="AI367" t="str">
        <f t="shared" ca="1" si="141"/>
        <v/>
      </c>
      <c r="AJ367" t="str">
        <f t="shared" ca="1" si="142"/>
        <v/>
      </c>
      <c r="AL367" t="str">
        <f t="shared" ca="1" si="143"/>
        <v/>
      </c>
      <c r="AM367" t="str">
        <f t="shared" ca="1" si="144"/>
        <v/>
      </c>
      <c r="AN367" t="str">
        <f t="shared" ca="1" si="145"/>
        <v/>
      </c>
      <c r="AO367" t="str">
        <f t="shared" ca="1" si="146"/>
        <v/>
      </c>
      <c r="AP367" t="str">
        <f t="shared" ca="1" si="147"/>
        <v/>
      </c>
      <c r="AQ367" t="str">
        <f t="shared" ca="1" si="148"/>
        <v/>
      </c>
      <c r="AR367" t="str">
        <f t="shared" ca="1" si="149"/>
        <v/>
      </c>
      <c r="AS367" t="str">
        <f t="shared" ca="1" si="150"/>
        <v/>
      </c>
      <c r="AT367" t="str">
        <f t="shared" ca="1" si="151"/>
        <v/>
      </c>
    </row>
    <row r="368" spans="1:46" x14ac:dyDescent="0.3">
      <c r="A368" s="15">
        <v>366</v>
      </c>
      <c r="B368" s="16" t="str">
        <f t="shared" si="152"/>
        <v/>
      </c>
      <c r="C368" s="18" t="str">
        <f>IF(Protokoll!C368="","",Protokoll!C368)</f>
        <v/>
      </c>
      <c r="D368" s="18" t="str">
        <f>IF(Protokoll!D368="","",Protokoll!D368)</f>
        <v/>
      </c>
      <c r="E368" s="18" t="str">
        <f>IF(Protokoll!E368="","",Protokoll!E368)</f>
        <v/>
      </c>
      <c r="F368" s="18" t="str">
        <f>IF(Protokoll!F368="","",Protokoll!F368)</f>
        <v/>
      </c>
      <c r="G368" s="86" t="str">
        <f>IF(Protokoll!G368="","",Protokoll!G368)</f>
        <v/>
      </c>
      <c r="H368" s="18" t="str">
        <f>IF(Protokoll!H368="","",Protokoll!H368)</f>
        <v/>
      </c>
      <c r="I368" s="18" t="str">
        <f>IF(Protokoll!I368="","",Protokoll!I368)</f>
        <v/>
      </c>
      <c r="J368" s="79" t="str">
        <f>IF(Protokoll!J368="","",Protokoll!J368)</f>
        <v/>
      </c>
      <c r="K368" s="18" t="str">
        <f>IF(Protokoll!K368="","",Protokoll!K368)</f>
        <v/>
      </c>
      <c r="L368" s="18" t="str">
        <f>IF(Protokoll!L368="","",Protokoll!L368)</f>
        <v/>
      </c>
      <c r="M368" s="80" t="str">
        <f>IF(Protokoll!M368="","",Protokoll!M368)</f>
        <v/>
      </c>
      <c r="N368" s="18" t="str">
        <f ca="1">IF(Protokoll!N368="","",VLOOKUP(Protokoll!N368,(INDIRECT(CONCATENATE($B368,"!Q2:S22"))),3,1))</f>
        <v/>
      </c>
      <c r="O368" s="18" t="str">
        <f ca="1">IF(Protokoll!O368="","",VLOOKUP(Protokoll!O368,(INDIRECT(CONCATENATE($B368,"!G2:O22"))),9,1))</f>
        <v/>
      </c>
      <c r="P368" s="18" t="str">
        <f ca="1">IF(Protokoll!P368="","",VLOOKUP(Protokoll!P368,(INDIRECT(CONCATENATE($B368,"!H2:O22"))),8,1))</f>
        <v/>
      </c>
      <c r="Q368" s="18" t="str">
        <f ca="1">IF(Protokoll!Q368="","",VLOOKUP(Protokoll!Q368,(INDIRECT(CONCATENATE($B368,"!I2:O22"))),7,1))</f>
        <v/>
      </c>
      <c r="R368" s="18" t="str">
        <f ca="1">IF(Protokoll!R368="","",VLOOKUP(Protokoll!R368,(INDIRECT(CONCATENATE($B368,"!J2:O22"))),6,1))</f>
        <v/>
      </c>
      <c r="S368" s="18" t="str">
        <f ca="1">IF(Protokoll!S368="","",VLOOKUP(Protokoll!S368,(INDIRECT(CONCATENATE($B368,"!K2:O22"))),5,1))</f>
        <v/>
      </c>
      <c r="T368" s="18" t="str">
        <f ca="1">IF(Protokoll!T368="","",VLOOKUP(Protokoll!T368,(INDIRECT(CONCATENATE($B368,"!R2:S22"))),2,1))</f>
        <v/>
      </c>
      <c r="U368" s="18" t="str">
        <f ca="1">IF(Protokoll!U368="","",VLOOKUP(Protokoll!U368,(INDIRECT(CONCATENATE($B368,"!M2:O22"))),3,1))</f>
        <v/>
      </c>
      <c r="V368" s="18" t="str">
        <f ca="1">IF(Protokoll!V368="","",VLOOKUP(Protokoll!V368,(INDIRECT(CONCATENATE($B368,"!N2:O22"))),2,1))</f>
        <v/>
      </c>
      <c r="W368" s="79" t="str">
        <f>IF(Protokoll!W368="","",Protokoll!W368)</f>
        <v/>
      </c>
      <c r="X368" s="81" t="str">
        <f t="shared" ca="1" si="133"/>
        <v/>
      </c>
      <c r="AB368" t="str">
        <f t="shared" ca="1" si="134"/>
        <v/>
      </c>
      <c r="AC368" t="str">
        <f t="shared" ca="1" si="135"/>
        <v/>
      </c>
      <c r="AD368" t="str">
        <f t="shared" ca="1" si="136"/>
        <v/>
      </c>
      <c r="AE368" t="str">
        <f t="shared" ca="1" si="137"/>
        <v/>
      </c>
      <c r="AF368" t="str">
        <f t="shared" ca="1" si="138"/>
        <v/>
      </c>
      <c r="AG368" t="str">
        <f t="shared" ca="1" si="139"/>
        <v/>
      </c>
      <c r="AH368" t="str">
        <f t="shared" ca="1" si="140"/>
        <v/>
      </c>
      <c r="AI368" t="str">
        <f t="shared" ca="1" si="141"/>
        <v/>
      </c>
      <c r="AJ368" t="str">
        <f t="shared" ca="1" si="142"/>
        <v/>
      </c>
      <c r="AL368" t="str">
        <f t="shared" ca="1" si="143"/>
        <v/>
      </c>
      <c r="AM368" t="str">
        <f t="shared" ca="1" si="144"/>
        <v/>
      </c>
      <c r="AN368" t="str">
        <f t="shared" ca="1" si="145"/>
        <v/>
      </c>
      <c r="AO368" t="str">
        <f t="shared" ca="1" si="146"/>
        <v/>
      </c>
      <c r="AP368" t="str">
        <f t="shared" ca="1" si="147"/>
        <v/>
      </c>
      <c r="AQ368" t="str">
        <f t="shared" ca="1" si="148"/>
        <v/>
      </c>
      <c r="AR368" t="str">
        <f t="shared" ca="1" si="149"/>
        <v/>
      </c>
      <c r="AS368" t="str">
        <f t="shared" ca="1" si="150"/>
        <v/>
      </c>
      <c r="AT368" t="str">
        <f t="shared" ca="1" si="151"/>
        <v/>
      </c>
    </row>
    <row r="369" spans="1:46" x14ac:dyDescent="0.3">
      <c r="A369" s="2">
        <v>367</v>
      </c>
      <c r="B369" s="19" t="str">
        <f t="shared" si="152"/>
        <v/>
      </c>
      <c r="C369" s="20" t="str">
        <f>IF(Protokoll!C369="","",Protokoll!C369)</f>
        <v/>
      </c>
      <c r="D369" s="20" t="str">
        <f>IF(Protokoll!D369="","",Protokoll!D369)</f>
        <v/>
      </c>
      <c r="E369" s="20" t="str">
        <f>IF(Protokoll!E369="","",Protokoll!E369)</f>
        <v/>
      </c>
      <c r="F369" s="20" t="str">
        <f>IF(Protokoll!F369="","",Protokoll!F369)</f>
        <v/>
      </c>
      <c r="G369" s="82" t="str">
        <f>IF(Protokoll!G369="","",Protokoll!G369)</f>
        <v/>
      </c>
      <c r="H369" s="20" t="str">
        <f>IF(Protokoll!H369="","",Protokoll!H369)</f>
        <v/>
      </c>
      <c r="I369" s="20" t="str">
        <f>IF(Protokoll!I369="","",Protokoll!I369)</f>
        <v/>
      </c>
      <c r="J369" s="83" t="str">
        <f>IF(Protokoll!J369="","",Protokoll!J369)</f>
        <v/>
      </c>
      <c r="K369" s="20" t="str">
        <f>IF(Protokoll!K369="","",Protokoll!K369)</f>
        <v/>
      </c>
      <c r="L369" s="20" t="str">
        <f>IF(Protokoll!L369="","",Protokoll!L369)</f>
        <v/>
      </c>
      <c r="M369" s="84" t="str">
        <f>IF(Protokoll!M369="","",Protokoll!M369)</f>
        <v/>
      </c>
      <c r="N369" s="20" t="str">
        <f ca="1">IF(Protokoll!N369="","",VLOOKUP(Protokoll!N369,(INDIRECT(CONCATENATE($B369,"!Q2:S22"))),3,1))</f>
        <v/>
      </c>
      <c r="O369" s="20" t="str">
        <f ca="1">IF(Protokoll!O369="","",VLOOKUP(Protokoll!O369,(INDIRECT(CONCATENATE($B369,"!G2:O22"))),9,1))</f>
        <v/>
      </c>
      <c r="P369" s="20" t="str">
        <f ca="1">IF(Protokoll!P369="","",VLOOKUP(Protokoll!P369,(INDIRECT(CONCATENATE($B369,"!H2:O22"))),8,1))</f>
        <v/>
      </c>
      <c r="Q369" s="20" t="str">
        <f ca="1">IF(Protokoll!Q369="","",VLOOKUP(Protokoll!Q369,(INDIRECT(CONCATENATE($B369,"!I2:O22"))),7,1))</f>
        <v/>
      </c>
      <c r="R369" s="20" t="str">
        <f ca="1">IF(Protokoll!R369="","",VLOOKUP(Protokoll!R369,(INDIRECT(CONCATENATE($B369,"!J2:O22"))),6,1))</f>
        <v/>
      </c>
      <c r="S369" s="20" t="str">
        <f ca="1">IF(Protokoll!S369="","",VLOOKUP(Protokoll!S369,(INDIRECT(CONCATENATE($B369,"!K2:O22"))),5,1))</f>
        <v/>
      </c>
      <c r="T369" s="20" t="str">
        <f ca="1">IF(Protokoll!T369="","",VLOOKUP(Protokoll!T369,(INDIRECT(CONCATENATE($B369,"!R2:S22"))),2,1))</f>
        <v/>
      </c>
      <c r="U369" s="20" t="str">
        <f ca="1">IF(Protokoll!U369="","",VLOOKUP(Protokoll!U369,(INDIRECT(CONCATENATE($B369,"!M2:O22"))),3,1))</f>
        <v/>
      </c>
      <c r="V369" s="20" t="str">
        <f ca="1">IF(Protokoll!V369="","",VLOOKUP(Protokoll!V369,(INDIRECT(CONCATENATE($B369,"!N2:O22"))),2,1))</f>
        <v/>
      </c>
      <c r="W369" s="83" t="str">
        <f>IF(Protokoll!W369="","",Protokoll!W369)</f>
        <v/>
      </c>
      <c r="X369" s="85" t="str">
        <f t="shared" ca="1" si="133"/>
        <v/>
      </c>
      <c r="AB369" t="str">
        <f t="shared" ca="1" si="134"/>
        <v/>
      </c>
      <c r="AC369" t="str">
        <f t="shared" ca="1" si="135"/>
        <v/>
      </c>
      <c r="AD369" t="str">
        <f t="shared" ca="1" si="136"/>
        <v/>
      </c>
      <c r="AE369" t="str">
        <f t="shared" ca="1" si="137"/>
        <v/>
      </c>
      <c r="AF369" t="str">
        <f t="shared" ca="1" si="138"/>
        <v/>
      </c>
      <c r="AG369" t="str">
        <f t="shared" ca="1" si="139"/>
        <v/>
      </c>
      <c r="AH369" t="str">
        <f t="shared" ca="1" si="140"/>
        <v/>
      </c>
      <c r="AI369" t="str">
        <f t="shared" ca="1" si="141"/>
        <v/>
      </c>
      <c r="AJ369" t="str">
        <f t="shared" ca="1" si="142"/>
        <v/>
      </c>
      <c r="AL369" t="str">
        <f t="shared" ca="1" si="143"/>
        <v/>
      </c>
      <c r="AM369" t="str">
        <f t="shared" ca="1" si="144"/>
        <v/>
      </c>
      <c r="AN369" t="str">
        <f t="shared" ca="1" si="145"/>
        <v/>
      </c>
      <c r="AO369" t="str">
        <f t="shared" ca="1" si="146"/>
        <v/>
      </c>
      <c r="AP369" t="str">
        <f t="shared" ca="1" si="147"/>
        <v/>
      </c>
      <c r="AQ369" t="str">
        <f t="shared" ca="1" si="148"/>
        <v/>
      </c>
      <c r="AR369" t="str">
        <f t="shared" ca="1" si="149"/>
        <v/>
      </c>
      <c r="AS369" t="str">
        <f t="shared" ca="1" si="150"/>
        <v/>
      </c>
      <c r="AT369" t="str">
        <f t="shared" ca="1" si="151"/>
        <v/>
      </c>
    </row>
    <row r="370" spans="1:46" x14ac:dyDescent="0.3">
      <c r="A370" s="15">
        <v>368</v>
      </c>
      <c r="B370" s="16" t="str">
        <f t="shared" si="152"/>
        <v/>
      </c>
      <c r="C370" s="18" t="str">
        <f>IF(Protokoll!C370="","",Protokoll!C370)</f>
        <v/>
      </c>
      <c r="D370" s="18" t="str">
        <f>IF(Protokoll!D370="","",Protokoll!D370)</f>
        <v/>
      </c>
      <c r="E370" s="18" t="str">
        <f>IF(Protokoll!E370="","",Protokoll!E370)</f>
        <v/>
      </c>
      <c r="F370" s="18" t="str">
        <f>IF(Protokoll!F370="","",Protokoll!F370)</f>
        <v/>
      </c>
      <c r="G370" s="86" t="str">
        <f>IF(Protokoll!G370="","",Protokoll!G370)</f>
        <v/>
      </c>
      <c r="H370" s="18" t="str">
        <f>IF(Protokoll!H370="","",Protokoll!H370)</f>
        <v/>
      </c>
      <c r="I370" s="18" t="str">
        <f>IF(Protokoll!I370="","",Protokoll!I370)</f>
        <v/>
      </c>
      <c r="J370" s="79" t="str">
        <f>IF(Protokoll!J370="","",Protokoll!J370)</f>
        <v/>
      </c>
      <c r="K370" s="18" t="str">
        <f>IF(Protokoll!K370="","",Protokoll!K370)</f>
        <v/>
      </c>
      <c r="L370" s="18" t="str">
        <f>IF(Protokoll!L370="","",Protokoll!L370)</f>
        <v/>
      </c>
      <c r="M370" s="80" t="str">
        <f>IF(Protokoll!M370="","",Protokoll!M370)</f>
        <v/>
      </c>
      <c r="N370" s="18" t="str">
        <f ca="1">IF(Protokoll!N370="","",VLOOKUP(Protokoll!N370,(INDIRECT(CONCATENATE($B370,"!Q2:S22"))),3,1))</f>
        <v/>
      </c>
      <c r="O370" s="18" t="str">
        <f ca="1">IF(Protokoll!O370="","",VLOOKUP(Protokoll!O370,(INDIRECT(CONCATENATE($B370,"!G2:O22"))),9,1))</f>
        <v/>
      </c>
      <c r="P370" s="18" t="str">
        <f ca="1">IF(Protokoll!P370="","",VLOOKUP(Protokoll!P370,(INDIRECT(CONCATENATE($B370,"!H2:O22"))),8,1))</f>
        <v/>
      </c>
      <c r="Q370" s="18" t="str">
        <f ca="1">IF(Protokoll!Q370="","",VLOOKUP(Protokoll!Q370,(INDIRECT(CONCATENATE($B370,"!I2:O22"))),7,1))</f>
        <v/>
      </c>
      <c r="R370" s="18" t="str">
        <f ca="1">IF(Protokoll!R370="","",VLOOKUP(Protokoll!R370,(INDIRECT(CONCATENATE($B370,"!J2:O22"))),6,1))</f>
        <v/>
      </c>
      <c r="S370" s="18" t="str">
        <f ca="1">IF(Protokoll!S370="","",VLOOKUP(Protokoll!S370,(INDIRECT(CONCATENATE($B370,"!K2:O22"))),5,1))</f>
        <v/>
      </c>
      <c r="T370" s="18" t="str">
        <f ca="1">IF(Protokoll!T370="","",VLOOKUP(Protokoll!T370,(INDIRECT(CONCATENATE($B370,"!R2:S22"))),2,1))</f>
        <v/>
      </c>
      <c r="U370" s="18" t="str">
        <f ca="1">IF(Protokoll!U370="","",VLOOKUP(Protokoll!U370,(INDIRECT(CONCATENATE($B370,"!M2:O22"))),3,1))</f>
        <v/>
      </c>
      <c r="V370" s="18" t="str">
        <f ca="1">IF(Protokoll!V370="","",VLOOKUP(Protokoll!V370,(INDIRECT(CONCATENATE($B370,"!N2:O22"))),2,1))</f>
        <v/>
      </c>
      <c r="W370" s="79" t="str">
        <f>IF(Protokoll!W370="","",Protokoll!W370)</f>
        <v/>
      </c>
      <c r="X370" s="81" t="str">
        <f t="shared" ca="1" si="133"/>
        <v/>
      </c>
      <c r="AB370" t="str">
        <f t="shared" ca="1" si="134"/>
        <v/>
      </c>
      <c r="AC370" t="str">
        <f t="shared" ca="1" si="135"/>
        <v/>
      </c>
      <c r="AD370" t="str">
        <f t="shared" ca="1" si="136"/>
        <v/>
      </c>
      <c r="AE370" t="str">
        <f t="shared" ca="1" si="137"/>
        <v/>
      </c>
      <c r="AF370" t="str">
        <f t="shared" ca="1" si="138"/>
        <v/>
      </c>
      <c r="AG370" t="str">
        <f t="shared" ca="1" si="139"/>
        <v/>
      </c>
      <c r="AH370" t="str">
        <f t="shared" ca="1" si="140"/>
        <v/>
      </c>
      <c r="AI370" t="str">
        <f t="shared" ca="1" si="141"/>
        <v/>
      </c>
      <c r="AJ370" t="str">
        <f t="shared" ca="1" si="142"/>
        <v/>
      </c>
      <c r="AL370" t="str">
        <f t="shared" ca="1" si="143"/>
        <v/>
      </c>
      <c r="AM370" t="str">
        <f t="shared" ca="1" si="144"/>
        <v/>
      </c>
      <c r="AN370" t="str">
        <f t="shared" ca="1" si="145"/>
        <v/>
      </c>
      <c r="AO370" t="str">
        <f t="shared" ca="1" si="146"/>
        <v/>
      </c>
      <c r="AP370" t="str">
        <f t="shared" ca="1" si="147"/>
        <v/>
      </c>
      <c r="AQ370" t="str">
        <f t="shared" ca="1" si="148"/>
        <v/>
      </c>
      <c r="AR370" t="str">
        <f t="shared" ca="1" si="149"/>
        <v/>
      </c>
      <c r="AS370" t="str">
        <f t="shared" ca="1" si="150"/>
        <v/>
      </c>
      <c r="AT370" t="str">
        <f t="shared" ca="1" si="151"/>
        <v/>
      </c>
    </row>
    <row r="371" spans="1:46" x14ac:dyDescent="0.3">
      <c r="A371" s="2">
        <v>369</v>
      </c>
      <c r="B371" s="19" t="str">
        <f t="shared" si="152"/>
        <v/>
      </c>
      <c r="C371" s="20" t="str">
        <f>IF(Protokoll!C371="","",Protokoll!C371)</f>
        <v/>
      </c>
      <c r="D371" s="20" t="str">
        <f>IF(Protokoll!D371="","",Protokoll!D371)</f>
        <v/>
      </c>
      <c r="E371" s="20" t="str">
        <f>IF(Protokoll!E371="","",Protokoll!E371)</f>
        <v/>
      </c>
      <c r="F371" s="20" t="str">
        <f>IF(Protokoll!F371="","",Protokoll!F371)</f>
        <v/>
      </c>
      <c r="G371" s="82" t="str">
        <f>IF(Protokoll!G371="","",Protokoll!G371)</f>
        <v/>
      </c>
      <c r="H371" s="20" t="str">
        <f>IF(Protokoll!H371="","",Protokoll!H371)</f>
        <v/>
      </c>
      <c r="I371" s="20" t="str">
        <f>IF(Protokoll!I371="","",Protokoll!I371)</f>
        <v/>
      </c>
      <c r="J371" s="83" t="str">
        <f>IF(Protokoll!J371="","",Protokoll!J371)</f>
        <v/>
      </c>
      <c r="K371" s="20" t="str">
        <f>IF(Protokoll!K371="","",Protokoll!K371)</f>
        <v/>
      </c>
      <c r="L371" s="20" t="str">
        <f>IF(Protokoll!L371="","",Protokoll!L371)</f>
        <v/>
      </c>
      <c r="M371" s="84" t="str">
        <f>IF(Protokoll!M371="","",Protokoll!M371)</f>
        <v/>
      </c>
      <c r="N371" s="20" t="str">
        <f ca="1">IF(Protokoll!N371="","",VLOOKUP(Protokoll!N371,(INDIRECT(CONCATENATE($B371,"!Q2:S22"))),3,1))</f>
        <v/>
      </c>
      <c r="O371" s="20" t="str">
        <f ca="1">IF(Protokoll!O371="","",VLOOKUP(Protokoll!O371,(INDIRECT(CONCATENATE($B371,"!G2:O22"))),9,1))</f>
        <v/>
      </c>
      <c r="P371" s="20" t="str">
        <f ca="1">IF(Protokoll!P371="","",VLOOKUP(Protokoll!P371,(INDIRECT(CONCATENATE($B371,"!H2:O22"))),8,1))</f>
        <v/>
      </c>
      <c r="Q371" s="20" t="str">
        <f ca="1">IF(Protokoll!Q371="","",VLOOKUP(Protokoll!Q371,(INDIRECT(CONCATENATE($B371,"!I2:O22"))),7,1))</f>
        <v/>
      </c>
      <c r="R371" s="20" t="str">
        <f ca="1">IF(Protokoll!R371="","",VLOOKUP(Protokoll!R371,(INDIRECT(CONCATENATE($B371,"!J2:O22"))),6,1))</f>
        <v/>
      </c>
      <c r="S371" s="20" t="str">
        <f ca="1">IF(Protokoll!S371="","",VLOOKUP(Protokoll!S371,(INDIRECT(CONCATENATE($B371,"!K2:O22"))),5,1))</f>
        <v/>
      </c>
      <c r="T371" s="20" t="str">
        <f ca="1">IF(Protokoll!T371="","",VLOOKUP(Protokoll!T371,(INDIRECT(CONCATENATE($B371,"!R2:S22"))),2,1))</f>
        <v/>
      </c>
      <c r="U371" s="20" t="str">
        <f ca="1">IF(Protokoll!U371="","",VLOOKUP(Protokoll!U371,(INDIRECT(CONCATENATE($B371,"!M2:O22"))),3,1))</f>
        <v/>
      </c>
      <c r="V371" s="20" t="str">
        <f ca="1">IF(Protokoll!V371="","",VLOOKUP(Protokoll!V371,(INDIRECT(CONCATENATE($B371,"!N2:O22"))),2,1))</f>
        <v/>
      </c>
      <c r="W371" s="83" t="str">
        <f>IF(Protokoll!W371="","",Protokoll!W371)</f>
        <v/>
      </c>
      <c r="X371" s="85" t="str">
        <f t="shared" ca="1" si="133"/>
        <v/>
      </c>
      <c r="AB371" t="str">
        <f t="shared" ca="1" si="134"/>
        <v/>
      </c>
      <c r="AC371" t="str">
        <f t="shared" ca="1" si="135"/>
        <v/>
      </c>
      <c r="AD371" t="str">
        <f t="shared" ca="1" si="136"/>
        <v/>
      </c>
      <c r="AE371" t="str">
        <f t="shared" ca="1" si="137"/>
        <v/>
      </c>
      <c r="AF371" t="str">
        <f t="shared" ca="1" si="138"/>
        <v/>
      </c>
      <c r="AG371" t="str">
        <f t="shared" ca="1" si="139"/>
        <v/>
      </c>
      <c r="AH371" t="str">
        <f t="shared" ca="1" si="140"/>
        <v/>
      </c>
      <c r="AI371" t="str">
        <f t="shared" ca="1" si="141"/>
        <v/>
      </c>
      <c r="AJ371" t="str">
        <f t="shared" ca="1" si="142"/>
        <v/>
      </c>
      <c r="AL371" t="str">
        <f t="shared" ca="1" si="143"/>
        <v/>
      </c>
      <c r="AM371" t="str">
        <f t="shared" ca="1" si="144"/>
        <v/>
      </c>
      <c r="AN371" t="str">
        <f t="shared" ca="1" si="145"/>
        <v/>
      </c>
      <c r="AO371" t="str">
        <f t="shared" ca="1" si="146"/>
        <v/>
      </c>
      <c r="AP371" t="str">
        <f t="shared" ca="1" si="147"/>
        <v/>
      </c>
      <c r="AQ371" t="str">
        <f t="shared" ca="1" si="148"/>
        <v/>
      </c>
      <c r="AR371" t="str">
        <f t="shared" ca="1" si="149"/>
        <v/>
      </c>
      <c r="AS371" t="str">
        <f t="shared" ca="1" si="150"/>
        <v/>
      </c>
      <c r="AT371" t="str">
        <f t="shared" ca="1" si="151"/>
        <v/>
      </c>
    </row>
    <row r="372" spans="1:46" x14ac:dyDescent="0.3">
      <c r="A372" s="15">
        <v>370</v>
      </c>
      <c r="B372" s="16" t="str">
        <f t="shared" si="152"/>
        <v/>
      </c>
      <c r="C372" s="18" t="str">
        <f>IF(Protokoll!C372="","",Protokoll!C372)</f>
        <v/>
      </c>
      <c r="D372" s="18" t="str">
        <f>IF(Protokoll!D372="","",Protokoll!D372)</f>
        <v/>
      </c>
      <c r="E372" s="18" t="str">
        <f>IF(Protokoll!E372="","",Protokoll!E372)</f>
        <v/>
      </c>
      <c r="F372" s="18" t="str">
        <f>IF(Protokoll!F372="","",Protokoll!F372)</f>
        <v/>
      </c>
      <c r="G372" s="86" t="str">
        <f>IF(Protokoll!G372="","",Protokoll!G372)</f>
        <v/>
      </c>
      <c r="H372" s="18" t="str">
        <f>IF(Protokoll!H372="","",Protokoll!H372)</f>
        <v/>
      </c>
      <c r="I372" s="18" t="str">
        <f>IF(Protokoll!I372="","",Protokoll!I372)</f>
        <v/>
      </c>
      <c r="J372" s="79" t="str">
        <f>IF(Protokoll!J372="","",Protokoll!J372)</f>
        <v/>
      </c>
      <c r="K372" s="18" t="str">
        <f>IF(Protokoll!K372="","",Protokoll!K372)</f>
        <v/>
      </c>
      <c r="L372" s="18" t="str">
        <f>IF(Protokoll!L372="","",Protokoll!L372)</f>
        <v/>
      </c>
      <c r="M372" s="80" t="str">
        <f>IF(Protokoll!M372="","",Protokoll!M372)</f>
        <v/>
      </c>
      <c r="N372" s="18" t="str">
        <f ca="1">IF(Protokoll!N372="","",VLOOKUP(Protokoll!N372,(INDIRECT(CONCATENATE($B372,"!Q2:S22"))),3,1))</f>
        <v/>
      </c>
      <c r="O372" s="18" t="str">
        <f ca="1">IF(Protokoll!O372="","",VLOOKUP(Protokoll!O372,(INDIRECT(CONCATENATE($B372,"!G2:O22"))),9,1))</f>
        <v/>
      </c>
      <c r="P372" s="18" t="str">
        <f ca="1">IF(Protokoll!P372="","",VLOOKUP(Protokoll!P372,(INDIRECT(CONCATENATE($B372,"!H2:O22"))),8,1))</f>
        <v/>
      </c>
      <c r="Q372" s="18" t="str">
        <f ca="1">IF(Protokoll!Q372="","",VLOOKUP(Protokoll!Q372,(INDIRECT(CONCATENATE($B372,"!I2:O22"))),7,1))</f>
        <v/>
      </c>
      <c r="R372" s="18" t="str">
        <f ca="1">IF(Protokoll!R372="","",VLOOKUP(Protokoll!R372,(INDIRECT(CONCATENATE($B372,"!J2:O22"))),6,1))</f>
        <v/>
      </c>
      <c r="S372" s="18" t="str">
        <f ca="1">IF(Protokoll!S372="","",VLOOKUP(Protokoll!S372,(INDIRECT(CONCATENATE($B372,"!K2:O22"))),5,1))</f>
        <v/>
      </c>
      <c r="T372" s="18" t="str">
        <f ca="1">IF(Protokoll!T372="","",VLOOKUP(Protokoll!T372,(INDIRECT(CONCATENATE($B372,"!R2:S22"))),2,1))</f>
        <v/>
      </c>
      <c r="U372" s="18" t="str">
        <f ca="1">IF(Protokoll!U372="","",VLOOKUP(Protokoll!U372,(INDIRECT(CONCATENATE($B372,"!M2:O22"))),3,1))</f>
        <v/>
      </c>
      <c r="V372" s="18" t="str">
        <f ca="1">IF(Protokoll!V372="","",VLOOKUP(Protokoll!V372,(INDIRECT(CONCATENATE($B372,"!N2:O22"))),2,1))</f>
        <v/>
      </c>
      <c r="W372" s="79" t="str">
        <f>IF(Protokoll!W372="","",Protokoll!W372)</f>
        <v/>
      </c>
      <c r="X372" s="81" t="str">
        <f t="shared" ca="1" si="133"/>
        <v/>
      </c>
      <c r="AB372" t="str">
        <f t="shared" ca="1" si="134"/>
        <v/>
      </c>
      <c r="AC372" t="str">
        <f t="shared" ca="1" si="135"/>
        <v/>
      </c>
      <c r="AD372" t="str">
        <f t="shared" ca="1" si="136"/>
        <v/>
      </c>
      <c r="AE372" t="str">
        <f t="shared" ca="1" si="137"/>
        <v/>
      </c>
      <c r="AF372" t="str">
        <f t="shared" ca="1" si="138"/>
        <v/>
      </c>
      <c r="AG372" t="str">
        <f t="shared" ca="1" si="139"/>
        <v/>
      </c>
      <c r="AH372" t="str">
        <f t="shared" ca="1" si="140"/>
        <v/>
      </c>
      <c r="AI372" t="str">
        <f t="shared" ca="1" si="141"/>
        <v/>
      </c>
      <c r="AJ372" t="str">
        <f t="shared" ca="1" si="142"/>
        <v/>
      </c>
      <c r="AL372" t="str">
        <f t="shared" ca="1" si="143"/>
        <v/>
      </c>
      <c r="AM372" t="str">
        <f t="shared" ca="1" si="144"/>
        <v/>
      </c>
      <c r="AN372" t="str">
        <f t="shared" ca="1" si="145"/>
        <v/>
      </c>
      <c r="AO372" t="str">
        <f t="shared" ca="1" si="146"/>
        <v/>
      </c>
      <c r="AP372" t="str">
        <f t="shared" ca="1" si="147"/>
        <v/>
      </c>
      <c r="AQ372" t="str">
        <f t="shared" ca="1" si="148"/>
        <v/>
      </c>
      <c r="AR372" t="str">
        <f t="shared" ca="1" si="149"/>
        <v/>
      </c>
      <c r="AS372" t="str">
        <f t="shared" ca="1" si="150"/>
        <v/>
      </c>
      <c r="AT372" t="str">
        <f t="shared" ca="1" si="151"/>
        <v/>
      </c>
    </row>
    <row r="373" spans="1:46" x14ac:dyDescent="0.3">
      <c r="A373" s="2">
        <v>371</v>
      </c>
      <c r="B373" s="19" t="str">
        <f t="shared" si="152"/>
        <v/>
      </c>
      <c r="C373" s="20" t="str">
        <f>IF(Protokoll!C373="","",Protokoll!C373)</f>
        <v/>
      </c>
      <c r="D373" s="20" t="str">
        <f>IF(Protokoll!D373="","",Protokoll!D373)</f>
        <v/>
      </c>
      <c r="E373" s="20" t="str">
        <f>IF(Protokoll!E373="","",Protokoll!E373)</f>
        <v/>
      </c>
      <c r="F373" s="20" t="str">
        <f>IF(Protokoll!F373="","",Protokoll!F373)</f>
        <v/>
      </c>
      <c r="G373" s="82" t="str">
        <f>IF(Protokoll!G373="","",Protokoll!G373)</f>
        <v/>
      </c>
      <c r="H373" s="20" t="str">
        <f>IF(Protokoll!H373="","",Protokoll!H373)</f>
        <v/>
      </c>
      <c r="I373" s="20" t="str">
        <f>IF(Protokoll!I373="","",Protokoll!I373)</f>
        <v/>
      </c>
      <c r="J373" s="83" t="str">
        <f>IF(Protokoll!J373="","",Protokoll!J373)</f>
        <v/>
      </c>
      <c r="K373" s="20" t="str">
        <f>IF(Protokoll!K373="","",Protokoll!K373)</f>
        <v/>
      </c>
      <c r="L373" s="20" t="str">
        <f>IF(Protokoll!L373="","",Protokoll!L373)</f>
        <v/>
      </c>
      <c r="M373" s="84" t="str">
        <f>IF(Protokoll!M373="","",Protokoll!M373)</f>
        <v/>
      </c>
      <c r="N373" s="20" t="str">
        <f ca="1">IF(Protokoll!N373="","",VLOOKUP(Protokoll!N373,(INDIRECT(CONCATENATE($B373,"!Q2:S22"))),3,1))</f>
        <v/>
      </c>
      <c r="O373" s="20" t="str">
        <f ca="1">IF(Protokoll!O373="","",VLOOKUP(Protokoll!O373,(INDIRECT(CONCATENATE($B373,"!G2:O22"))),9,1))</f>
        <v/>
      </c>
      <c r="P373" s="20" t="str">
        <f ca="1">IF(Protokoll!P373="","",VLOOKUP(Protokoll!P373,(INDIRECT(CONCATENATE($B373,"!H2:O22"))),8,1))</f>
        <v/>
      </c>
      <c r="Q373" s="20" t="str">
        <f ca="1">IF(Protokoll!Q373="","",VLOOKUP(Protokoll!Q373,(INDIRECT(CONCATENATE($B373,"!I2:O22"))),7,1))</f>
        <v/>
      </c>
      <c r="R373" s="20" t="str">
        <f ca="1">IF(Protokoll!R373="","",VLOOKUP(Protokoll!R373,(INDIRECT(CONCATENATE($B373,"!J2:O22"))),6,1))</f>
        <v/>
      </c>
      <c r="S373" s="20" t="str">
        <f ca="1">IF(Protokoll!S373="","",VLOOKUP(Protokoll!S373,(INDIRECT(CONCATENATE($B373,"!K2:O22"))),5,1))</f>
        <v/>
      </c>
      <c r="T373" s="20" t="str">
        <f ca="1">IF(Protokoll!T373="","",VLOOKUP(Protokoll!T373,(INDIRECT(CONCATENATE($B373,"!R2:S22"))),2,1))</f>
        <v/>
      </c>
      <c r="U373" s="20" t="str">
        <f ca="1">IF(Protokoll!U373="","",VLOOKUP(Protokoll!U373,(INDIRECT(CONCATENATE($B373,"!M2:O22"))),3,1))</f>
        <v/>
      </c>
      <c r="V373" s="20" t="str">
        <f ca="1">IF(Protokoll!V373="","",VLOOKUP(Protokoll!V373,(INDIRECT(CONCATENATE($B373,"!N2:O22"))),2,1))</f>
        <v/>
      </c>
      <c r="W373" s="83" t="str">
        <f>IF(Protokoll!W373="","",Protokoll!W373)</f>
        <v/>
      </c>
      <c r="X373" s="85" t="str">
        <f t="shared" ca="1" si="133"/>
        <v/>
      </c>
      <c r="AB373" t="str">
        <f t="shared" ca="1" si="134"/>
        <v/>
      </c>
      <c r="AC373" t="str">
        <f t="shared" ca="1" si="135"/>
        <v/>
      </c>
      <c r="AD373" t="str">
        <f t="shared" ca="1" si="136"/>
        <v/>
      </c>
      <c r="AE373" t="str">
        <f t="shared" ca="1" si="137"/>
        <v/>
      </c>
      <c r="AF373" t="str">
        <f t="shared" ca="1" si="138"/>
        <v/>
      </c>
      <c r="AG373" t="str">
        <f t="shared" ca="1" si="139"/>
        <v/>
      </c>
      <c r="AH373" t="str">
        <f t="shared" ca="1" si="140"/>
        <v/>
      </c>
      <c r="AI373" t="str">
        <f t="shared" ca="1" si="141"/>
        <v/>
      </c>
      <c r="AJ373" t="str">
        <f t="shared" ca="1" si="142"/>
        <v/>
      </c>
      <c r="AL373" t="str">
        <f t="shared" ca="1" si="143"/>
        <v/>
      </c>
      <c r="AM373" t="str">
        <f t="shared" ca="1" si="144"/>
        <v/>
      </c>
      <c r="AN373" t="str">
        <f t="shared" ca="1" si="145"/>
        <v/>
      </c>
      <c r="AO373" t="str">
        <f t="shared" ca="1" si="146"/>
        <v/>
      </c>
      <c r="AP373" t="str">
        <f t="shared" ca="1" si="147"/>
        <v/>
      </c>
      <c r="AQ373" t="str">
        <f t="shared" ca="1" si="148"/>
        <v/>
      </c>
      <c r="AR373" t="str">
        <f t="shared" ca="1" si="149"/>
        <v/>
      </c>
      <c r="AS373" t="str">
        <f t="shared" ca="1" si="150"/>
        <v/>
      </c>
      <c r="AT373" t="str">
        <f t="shared" ca="1" si="151"/>
        <v/>
      </c>
    </row>
    <row r="374" spans="1:46" x14ac:dyDescent="0.3">
      <c r="A374" s="15">
        <v>372</v>
      </c>
      <c r="B374" s="16" t="str">
        <f t="shared" si="152"/>
        <v/>
      </c>
      <c r="C374" s="18" t="str">
        <f>IF(Protokoll!C374="","",Protokoll!C374)</f>
        <v/>
      </c>
      <c r="D374" s="18" t="str">
        <f>IF(Protokoll!D374="","",Protokoll!D374)</f>
        <v/>
      </c>
      <c r="E374" s="18" t="str">
        <f>IF(Protokoll!E374="","",Protokoll!E374)</f>
        <v/>
      </c>
      <c r="F374" s="18" t="str">
        <f>IF(Protokoll!F374="","",Protokoll!F374)</f>
        <v/>
      </c>
      <c r="G374" s="86" t="str">
        <f>IF(Protokoll!G374="","",Protokoll!G374)</f>
        <v/>
      </c>
      <c r="H374" s="18" t="str">
        <f>IF(Protokoll!H374="","",Protokoll!H374)</f>
        <v/>
      </c>
      <c r="I374" s="18" t="str">
        <f>IF(Protokoll!I374="","",Protokoll!I374)</f>
        <v/>
      </c>
      <c r="J374" s="79" t="str">
        <f>IF(Protokoll!J374="","",Protokoll!J374)</f>
        <v/>
      </c>
      <c r="K374" s="18" t="str">
        <f>IF(Protokoll!K374="","",Protokoll!K374)</f>
        <v/>
      </c>
      <c r="L374" s="18" t="str">
        <f>IF(Protokoll!L374="","",Protokoll!L374)</f>
        <v/>
      </c>
      <c r="M374" s="80" t="str">
        <f>IF(Protokoll!M374="","",Protokoll!M374)</f>
        <v/>
      </c>
      <c r="N374" s="18" t="str">
        <f ca="1">IF(Protokoll!N374="","",VLOOKUP(Protokoll!N374,(INDIRECT(CONCATENATE($B374,"!Q2:S22"))),3,1))</f>
        <v/>
      </c>
      <c r="O374" s="18" t="str">
        <f ca="1">IF(Protokoll!O374="","",VLOOKUP(Protokoll!O374,(INDIRECT(CONCATENATE($B374,"!G2:O22"))),9,1))</f>
        <v/>
      </c>
      <c r="P374" s="18" t="str">
        <f ca="1">IF(Protokoll!P374="","",VLOOKUP(Protokoll!P374,(INDIRECT(CONCATENATE($B374,"!H2:O22"))),8,1))</f>
        <v/>
      </c>
      <c r="Q374" s="18" t="str">
        <f ca="1">IF(Protokoll!Q374="","",VLOOKUP(Protokoll!Q374,(INDIRECT(CONCATENATE($B374,"!I2:O22"))),7,1))</f>
        <v/>
      </c>
      <c r="R374" s="18" t="str">
        <f ca="1">IF(Protokoll!R374="","",VLOOKUP(Protokoll!R374,(INDIRECT(CONCATENATE($B374,"!J2:O22"))),6,1))</f>
        <v/>
      </c>
      <c r="S374" s="18" t="str">
        <f ca="1">IF(Protokoll!S374="","",VLOOKUP(Protokoll!S374,(INDIRECT(CONCATENATE($B374,"!K2:O22"))),5,1))</f>
        <v/>
      </c>
      <c r="T374" s="18" t="str">
        <f ca="1">IF(Protokoll!T374="","",VLOOKUP(Protokoll!T374,(INDIRECT(CONCATENATE($B374,"!R2:S22"))),2,1))</f>
        <v/>
      </c>
      <c r="U374" s="18" t="str">
        <f ca="1">IF(Protokoll!U374="","",VLOOKUP(Protokoll!U374,(INDIRECT(CONCATENATE($B374,"!M2:O22"))),3,1))</f>
        <v/>
      </c>
      <c r="V374" s="18" t="str">
        <f ca="1">IF(Protokoll!V374="","",VLOOKUP(Protokoll!V374,(INDIRECT(CONCATENATE($B374,"!N2:O22"))),2,1))</f>
        <v/>
      </c>
      <c r="W374" s="79" t="str">
        <f>IF(Protokoll!W374="","",Protokoll!W374)</f>
        <v/>
      </c>
      <c r="X374" s="81" t="str">
        <f t="shared" ca="1" si="133"/>
        <v/>
      </c>
      <c r="AB374" t="str">
        <f t="shared" ca="1" si="134"/>
        <v/>
      </c>
      <c r="AC374" t="str">
        <f t="shared" ca="1" si="135"/>
        <v/>
      </c>
      <c r="AD374" t="str">
        <f t="shared" ca="1" si="136"/>
        <v/>
      </c>
      <c r="AE374" t="str">
        <f t="shared" ca="1" si="137"/>
        <v/>
      </c>
      <c r="AF374" t="str">
        <f t="shared" ca="1" si="138"/>
        <v/>
      </c>
      <c r="AG374" t="str">
        <f t="shared" ca="1" si="139"/>
        <v/>
      </c>
      <c r="AH374" t="str">
        <f t="shared" ca="1" si="140"/>
        <v/>
      </c>
      <c r="AI374" t="str">
        <f t="shared" ca="1" si="141"/>
        <v/>
      </c>
      <c r="AJ374" t="str">
        <f t="shared" ca="1" si="142"/>
        <v/>
      </c>
      <c r="AL374" t="str">
        <f t="shared" ca="1" si="143"/>
        <v/>
      </c>
      <c r="AM374" t="str">
        <f t="shared" ca="1" si="144"/>
        <v/>
      </c>
      <c r="AN374" t="str">
        <f t="shared" ca="1" si="145"/>
        <v/>
      </c>
      <c r="AO374" t="str">
        <f t="shared" ca="1" si="146"/>
        <v/>
      </c>
      <c r="AP374" t="str">
        <f t="shared" ca="1" si="147"/>
        <v/>
      </c>
      <c r="AQ374" t="str">
        <f t="shared" ca="1" si="148"/>
        <v/>
      </c>
      <c r="AR374" t="str">
        <f t="shared" ca="1" si="149"/>
        <v/>
      </c>
      <c r="AS374" t="str">
        <f t="shared" ca="1" si="150"/>
        <v/>
      </c>
      <c r="AT374" t="str">
        <f t="shared" ca="1" si="151"/>
        <v/>
      </c>
    </row>
    <row r="375" spans="1:46" x14ac:dyDescent="0.3">
      <c r="A375" s="2">
        <v>373</v>
      </c>
      <c r="B375" s="19" t="str">
        <f t="shared" si="152"/>
        <v/>
      </c>
      <c r="C375" s="20" t="str">
        <f>IF(Protokoll!C375="","",Protokoll!C375)</f>
        <v/>
      </c>
      <c r="D375" s="20" t="str">
        <f>IF(Protokoll!D375="","",Protokoll!D375)</f>
        <v/>
      </c>
      <c r="E375" s="20" t="str">
        <f>IF(Protokoll!E375="","",Protokoll!E375)</f>
        <v/>
      </c>
      <c r="F375" s="20" t="str">
        <f>IF(Protokoll!F375="","",Protokoll!F375)</f>
        <v/>
      </c>
      <c r="G375" s="82" t="str">
        <f>IF(Protokoll!G375="","",Protokoll!G375)</f>
        <v/>
      </c>
      <c r="H375" s="20" t="str">
        <f>IF(Protokoll!H375="","",Protokoll!H375)</f>
        <v/>
      </c>
      <c r="I375" s="20" t="str">
        <f>IF(Protokoll!I375="","",Protokoll!I375)</f>
        <v/>
      </c>
      <c r="J375" s="83" t="str">
        <f>IF(Protokoll!J375="","",Protokoll!J375)</f>
        <v/>
      </c>
      <c r="K375" s="20" t="str">
        <f>IF(Protokoll!K375="","",Protokoll!K375)</f>
        <v/>
      </c>
      <c r="L375" s="20" t="str">
        <f>IF(Protokoll!L375="","",Protokoll!L375)</f>
        <v/>
      </c>
      <c r="M375" s="84" t="str">
        <f>IF(Protokoll!M375="","",Protokoll!M375)</f>
        <v/>
      </c>
      <c r="N375" s="20" t="str">
        <f ca="1">IF(Protokoll!N375="","",VLOOKUP(Protokoll!N375,(INDIRECT(CONCATENATE($B375,"!Q2:S22"))),3,1))</f>
        <v/>
      </c>
      <c r="O375" s="20" t="str">
        <f ca="1">IF(Protokoll!O375="","",VLOOKUP(Protokoll!O375,(INDIRECT(CONCATENATE($B375,"!G2:O22"))),9,1))</f>
        <v/>
      </c>
      <c r="P375" s="20" t="str">
        <f ca="1">IF(Protokoll!P375="","",VLOOKUP(Protokoll!P375,(INDIRECT(CONCATENATE($B375,"!H2:O22"))),8,1))</f>
        <v/>
      </c>
      <c r="Q375" s="20" t="str">
        <f ca="1">IF(Protokoll!Q375="","",VLOOKUP(Protokoll!Q375,(INDIRECT(CONCATENATE($B375,"!I2:O22"))),7,1))</f>
        <v/>
      </c>
      <c r="R375" s="20" t="str">
        <f ca="1">IF(Protokoll!R375="","",VLOOKUP(Protokoll!R375,(INDIRECT(CONCATENATE($B375,"!J2:O22"))),6,1))</f>
        <v/>
      </c>
      <c r="S375" s="20" t="str">
        <f ca="1">IF(Protokoll!S375="","",VLOOKUP(Protokoll!S375,(INDIRECT(CONCATENATE($B375,"!K2:O22"))),5,1))</f>
        <v/>
      </c>
      <c r="T375" s="20" t="str">
        <f ca="1">IF(Protokoll!T375="","",VLOOKUP(Protokoll!T375,(INDIRECT(CONCATENATE($B375,"!R2:S22"))),2,1))</f>
        <v/>
      </c>
      <c r="U375" s="20" t="str">
        <f ca="1">IF(Protokoll!U375="","",VLOOKUP(Protokoll!U375,(INDIRECT(CONCATENATE($B375,"!M2:O22"))),3,1))</f>
        <v/>
      </c>
      <c r="V375" s="20" t="str">
        <f ca="1">IF(Protokoll!V375="","",VLOOKUP(Protokoll!V375,(INDIRECT(CONCATENATE($B375,"!N2:O22"))),2,1))</f>
        <v/>
      </c>
      <c r="W375" s="83" t="str">
        <f>IF(Protokoll!W375="","",Protokoll!W375)</f>
        <v/>
      </c>
      <c r="X375" s="85" t="str">
        <f t="shared" ca="1" si="133"/>
        <v/>
      </c>
      <c r="AB375" t="str">
        <f t="shared" ca="1" si="134"/>
        <v/>
      </c>
      <c r="AC375" t="str">
        <f t="shared" ca="1" si="135"/>
        <v/>
      </c>
      <c r="AD375" t="str">
        <f t="shared" ca="1" si="136"/>
        <v/>
      </c>
      <c r="AE375" t="str">
        <f t="shared" ca="1" si="137"/>
        <v/>
      </c>
      <c r="AF375" t="str">
        <f t="shared" ca="1" si="138"/>
        <v/>
      </c>
      <c r="AG375" t="str">
        <f t="shared" ca="1" si="139"/>
        <v/>
      </c>
      <c r="AH375" t="str">
        <f t="shared" ca="1" si="140"/>
        <v/>
      </c>
      <c r="AI375" t="str">
        <f t="shared" ca="1" si="141"/>
        <v/>
      </c>
      <c r="AJ375" t="str">
        <f t="shared" ca="1" si="142"/>
        <v/>
      </c>
      <c r="AL375" t="str">
        <f t="shared" ca="1" si="143"/>
        <v/>
      </c>
      <c r="AM375" t="str">
        <f t="shared" ca="1" si="144"/>
        <v/>
      </c>
      <c r="AN375" t="str">
        <f t="shared" ca="1" si="145"/>
        <v/>
      </c>
      <c r="AO375" t="str">
        <f t="shared" ca="1" si="146"/>
        <v/>
      </c>
      <c r="AP375" t="str">
        <f t="shared" ca="1" si="147"/>
        <v/>
      </c>
      <c r="AQ375" t="str">
        <f t="shared" ca="1" si="148"/>
        <v/>
      </c>
      <c r="AR375" t="str">
        <f t="shared" ca="1" si="149"/>
        <v/>
      </c>
      <c r="AS375" t="str">
        <f t="shared" ca="1" si="150"/>
        <v/>
      </c>
      <c r="AT375" t="str">
        <f t="shared" ca="1" si="151"/>
        <v/>
      </c>
    </row>
    <row r="376" spans="1:46" x14ac:dyDescent="0.3">
      <c r="A376" s="15">
        <v>374</v>
      </c>
      <c r="B376" s="16" t="str">
        <f t="shared" si="152"/>
        <v/>
      </c>
      <c r="C376" s="18" t="str">
        <f>IF(Protokoll!C376="","",Protokoll!C376)</f>
        <v/>
      </c>
      <c r="D376" s="18" t="str">
        <f>IF(Protokoll!D376="","",Protokoll!D376)</f>
        <v/>
      </c>
      <c r="E376" s="18" t="str">
        <f>IF(Protokoll!E376="","",Protokoll!E376)</f>
        <v/>
      </c>
      <c r="F376" s="18" t="str">
        <f>IF(Protokoll!F376="","",Protokoll!F376)</f>
        <v/>
      </c>
      <c r="G376" s="86" t="str">
        <f>IF(Protokoll!G376="","",Protokoll!G376)</f>
        <v/>
      </c>
      <c r="H376" s="18" t="str">
        <f>IF(Protokoll!H376="","",Protokoll!H376)</f>
        <v/>
      </c>
      <c r="I376" s="18" t="str">
        <f>IF(Protokoll!I376="","",Protokoll!I376)</f>
        <v/>
      </c>
      <c r="J376" s="79" t="str">
        <f>IF(Protokoll!J376="","",Protokoll!J376)</f>
        <v/>
      </c>
      <c r="K376" s="18" t="str">
        <f>IF(Protokoll!K376="","",Protokoll!K376)</f>
        <v/>
      </c>
      <c r="L376" s="18" t="str">
        <f>IF(Protokoll!L376="","",Protokoll!L376)</f>
        <v/>
      </c>
      <c r="M376" s="80" t="str">
        <f>IF(Protokoll!M376="","",Protokoll!M376)</f>
        <v/>
      </c>
      <c r="N376" s="18" t="str">
        <f ca="1">IF(Protokoll!N376="","",VLOOKUP(Protokoll!N376,(INDIRECT(CONCATENATE($B376,"!Q2:S22"))),3,1))</f>
        <v/>
      </c>
      <c r="O376" s="18" t="str">
        <f ca="1">IF(Protokoll!O376="","",VLOOKUP(Protokoll!O376,(INDIRECT(CONCATENATE($B376,"!G2:O22"))),9,1))</f>
        <v/>
      </c>
      <c r="P376" s="18" t="str">
        <f ca="1">IF(Protokoll!P376="","",VLOOKUP(Protokoll!P376,(INDIRECT(CONCATENATE($B376,"!H2:O22"))),8,1))</f>
        <v/>
      </c>
      <c r="Q376" s="18" t="str">
        <f ca="1">IF(Protokoll!Q376="","",VLOOKUP(Protokoll!Q376,(INDIRECT(CONCATENATE($B376,"!I2:O22"))),7,1))</f>
        <v/>
      </c>
      <c r="R376" s="18" t="str">
        <f ca="1">IF(Protokoll!R376="","",VLOOKUP(Protokoll!R376,(INDIRECT(CONCATENATE($B376,"!J2:O22"))),6,1))</f>
        <v/>
      </c>
      <c r="S376" s="18" t="str">
        <f ca="1">IF(Protokoll!S376="","",VLOOKUP(Protokoll!S376,(INDIRECT(CONCATENATE($B376,"!K2:O22"))),5,1))</f>
        <v/>
      </c>
      <c r="T376" s="18" t="str">
        <f ca="1">IF(Protokoll!T376="","",VLOOKUP(Protokoll!T376,(INDIRECT(CONCATENATE($B376,"!R2:S22"))),2,1))</f>
        <v/>
      </c>
      <c r="U376" s="18" t="str">
        <f ca="1">IF(Protokoll!U376="","",VLOOKUP(Protokoll!U376,(INDIRECT(CONCATENATE($B376,"!M2:O22"))),3,1))</f>
        <v/>
      </c>
      <c r="V376" s="18" t="str">
        <f ca="1">IF(Protokoll!V376="","",VLOOKUP(Protokoll!V376,(INDIRECT(CONCATENATE($B376,"!N2:O22"))),2,1))</f>
        <v/>
      </c>
      <c r="W376" s="79" t="str">
        <f>IF(Protokoll!W376="","",Protokoll!W376)</f>
        <v/>
      </c>
      <c r="X376" s="81" t="str">
        <f t="shared" ca="1" si="133"/>
        <v/>
      </c>
      <c r="AB376" t="str">
        <f t="shared" ca="1" si="134"/>
        <v/>
      </c>
      <c r="AC376" t="str">
        <f t="shared" ca="1" si="135"/>
        <v/>
      </c>
      <c r="AD376" t="str">
        <f t="shared" ca="1" si="136"/>
        <v/>
      </c>
      <c r="AE376" t="str">
        <f t="shared" ca="1" si="137"/>
        <v/>
      </c>
      <c r="AF376" t="str">
        <f t="shared" ca="1" si="138"/>
        <v/>
      </c>
      <c r="AG376" t="str">
        <f t="shared" ca="1" si="139"/>
        <v/>
      </c>
      <c r="AH376" t="str">
        <f t="shared" ca="1" si="140"/>
        <v/>
      </c>
      <c r="AI376" t="str">
        <f t="shared" ca="1" si="141"/>
        <v/>
      </c>
      <c r="AJ376" t="str">
        <f t="shared" ca="1" si="142"/>
        <v/>
      </c>
      <c r="AL376" t="str">
        <f t="shared" ca="1" si="143"/>
        <v/>
      </c>
      <c r="AM376" t="str">
        <f t="shared" ca="1" si="144"/>
        <v/>
      </c>
      <c r="AN376" t="str">
        <f t="shared" ca="1" si="145"/>
        <v/>
      </c>
      <c r="AO376" t="str">
        <f t="shared" ca="1" si="146"/>
        <v/>
      </c>
      <c r="AP376" t="str">
        <f t="shared" ca="1" si="147"/>
        <v/>
      </c>
      <c r="AQ376" t="str">
        <f t="shared" ca="1" si="148"/>
        <v/>
      </c>
      <c r="AR376" t="str">
        <f t="shared" ca="1" si="149"/>
        <v/>
      </c>
      <c r="AS376" t="str">
        <f t="shared" ca="1" si="150"/>
        <v/>
      </c>
      <c r="AT376" t="str">
        <f t="shared" ca="1" si="151"/>
        <v/>
      </c>
    </row>
    <row r="377" spans="1:46" x14ac:dyDescent="0.3">
      <c r="A377" s="2">
        <v>375</v>
      </c>
      <c r="B377" s="19" t="str">
        <f t="shared" si="152"/>
        <v/>
      </c>
      <c r="C377" s="20" t="str">
        <f>IF(Protokoll!C377="","",Protokoll!C377)</f>
        <v/>
      </c>
      <c r="D377" s="20" t="str">
        <f>IF(Protokoll!D377="","",Protokoll!D377)</f>
        <v/>
      </c>
      <c r="E377" s="20" t="str">
        <f>IF(Protokoll!E377="","",Protokoll!E377)</f>
        <v/>
      </c>
      <c r="F377" s="20" t="str">
        <f>IF(Protokoll!F377="","",Protokoll!F377)</f>
        <v/>
      </c>
      <c r="G377" s="82" t="str">
        <f>IF(Protokoll!G377="","",Protokoll!G377)</f>
        <v/>
      </c>
      <c r="H377" s="20" t="str">
        <f>IF(Protokoll!H377="","",Protokoll!H377)</f>
        <v/>
      </c>
      <c r="I377" s="20" t="str">
        <f>IF(Protokoll!I377="","",Protokoll!I377)</f>
        <v/>
      </c>
      <c r="J377" s="83" t="str">
        <f>IF(Protokoll!J377="","",Protokoll!J377)</f>
        <v/>
      </c>
      <c r="K377" s="20" t="str">
        <f>IF(Protokoll!K377="","",Protokoll!K377)</f>
        <v/>
      </c>
      <c r="L377" s="20" t="str">
        <f>IF(Protokoll!L377="","",Protokoll!L377)</f>
        <v/>
      </c>
      <c r="M377" s="84" t="str">
        <f>IF(Protokoll!M377="","",Protokoll!M377)</f>
        <v/>
      </c>
      <c r="N377" s="20" t="str">
        <f ca="1">IF(Protokoll!N377="","",VLOOKUP(Protokoll!N377,(INDIRECT(CONCATENATE($B377,"!Q2:S22"))),3,1))</f>
        <v/>
      </c>
      <c r="O377" s="20" t="str">
        <f ca="1">IF(Protokoll!O377="","",VLOOKUP(Protokoll!O377,(INDIRECT(CONCATENATE($B377,"!G2:O22"))),9,1))</f>
        <v/>
      </c>
      <c r="P377" s="20" t="str">
        <f ca="1">IF(Protokoll!P377="","",VLOOKUP(Protokoll!P377,(INDIRECT(CONCATENATE($B377,"!H2:O22"))),8,1))</f>
        <v/>
      </c>
      <c r="Q377" s="20" t="str">
        <f ca="1">IF(Protokoll!Q377="","",VLOOKUP(Protokoll!Q377,(INDIRECT(CONCATENATE($B377,"!I2:O22"))),7,1))</f>
        <v/>
      </c>
      <c r="R377" s="20" t="str">
        <f ca="1">IF(Protokoll!R377="","",VLOOKUP(Protokoll!R377,(INDIRECT(CONCATENATE($B377,"!J2:O22"))),6,1))</f>
        <v/>
      </c>
      <c r="S377" s="20" t="str">
        <f ca="1">IF(Protokoll!S377="","",VLOOKUP(Protokoll!S377,(INDIRECT(CONCATENATE($B377,"!K2:O22"))),5,1))</f>
        <v/>
      </c>
      <c r="T377" s="20" t="str">
        <f ca="1">IF(Protokoll!T377="","",VLOOKUP(Protokoll!T377,(INDIRECT(CONCATENATE($B377,"!R2:S22"))),2,1))</f>
        <v/>
      </c>
      <c r="U377" s="20" t="str">
        <f ca="1">IF(Protokoll!U377="","",VLOOKUP(Protokoll!U377,(INDIRECT(CONCATENATE($B377,"!M2:O22"))),3,1))</f>
        <v/>
      </c>
      <c r="V377" s="20" t="str">
        <f ca="1">IF(Protokoll!V377="","",VLOOKUP(Protokoll!V377,(INDIRECT(CONCATENATE($B377,"!N2:O22"))),2,1))</f>
        <v/>
      </c>
      <c r="W377" s="83" t="str">
        <f>IF(Protokoll!W377="","",Protokoll!W377)</f>
        <v/>
      </c>
      <c r="X377" s="85" t="str">
        <f t="shared" ca="1" si="133"/>
        <v/>
      </c>
      <c r="AB377" t="str">
        <f t="shared" ca="1" si="134"/>
        <v/>
      </c>
      <c r="AC377" t="str">
        <f t="shared" ca="1" si="135"/>
        <v/>
      </c>
      <c r="AD377" t="str">
        <f t="shared" ca="1" si="136"/>
        <v/>
      </c>
      <c r="AE377" t="str">
        <f t="shared" ca="1" si="137"/>
        <v/>
      </c>
      <c r="AF377" t="str">
        <f t="shared" ca="1" si="138"/>
        <v/>
      </c>
      <c r="AG377" t="str">
        <f t="shared" ca="1" si="139"/>
        <v/>
      </c>
      <c r="AH377" t="str">
        <f t="shared" ca="1" si="140"/>
        <v/>
      </c>
      <c r="AI377" t="str">
        <f t="shared" ca="1" si="141"/>
        <v/>
      </c>
      <c r="AJ377" t="str">
        <f t="shared" ca="1" si="142"/>
        <v/>
      </c>
      <c r="AL377" t="str">
        <f t="shared" ca="1" si="143"/>
        <v/>
      </c>
      <c r="AM377" t="str">
        <f t="shared" ca="1" si="144"/>
        <v/>
      </c>
      <c r="AN377" t="str">
        <f t="shared" ca="1" si="145"/>
        <v/>
      </c>
      <c r="AO377" t="str">
        <f t="shared" ca="1" si="146"/>
        <v/>
      </c>
      <c r="AP377" t="str">
        <f t="shared" ca="1" si="147"/>
        <v/>
      </c>
      <c r="AQ377" t="str">
        <f t="shared" ca="1" si="148"/>
        <v/>
      </c>
      <c r="AR377" t="str">
        <f t="shared" ca="1" si="149"/>
        <v/>
      </c>
      <c r="AS377" t="str">
        <f t="shared" ca="1" si="150"/>
        <v/>
      </c>
      <c r="AT377" t="str">
        <f t="shared" ca="1" si="151"/>
        <v/>
      </c>
    </row>
    <row r="378" spans="1:46" x14ac:dyDescent="0.3">
      <c r="A378" s="15">
        <v>376</v>
      </c>
      <c r="B378" s="16" t="str">
        <f t="shared" si="152"/>
        <v/>
      </c>
      <c r="C378" s="18" t="str">
        <f>IF(Protokoll!C378="","",Protokoll!C378)</f>
        <v/>
      </c>
      <c r="D378" s="18" t="str">
        <f>IF(Protokoll!D378="","",Protokoll!D378)</f>
        <v/>
      </c>
      <c r="E378" s="18" t="str">
        <f>IF(Protokoll!E378="","",Protokoll!E378)</f>
        <v/>
      </c>
      <c r="F378" s="18" t="str">
        <f>IF(Protokoll!F378="","",Protokoll!F378)</f>
        <v/>
      </c>
      <c r="G378" s="86" t="str">
        <f>IF(Protokoll!G378="","",Protokoll!G378)</f>
        <v/>
      </c>
      <c r="H378" s="18" t="str">
        <f>IF(Protokoll!H378="","",Protokoll!H378)</f>
        <v/>
      </c>
      <c r="I378" s="18" t="str">
        <f>IF(Protokoll!I378="","",Protokoll!I378)</f>
        <v/>
      </c>
      <c r="J378" s="79" t="str">
        <f>IF(Protokoll!J378="","",Protokoll!J378)</f>
        <v/>
      </c>
      <c r="K378" s="18" t="str">
        <f>IF(Protokoll!K378="","",Protokoll!K378)</f>
        <v/>
      </c>
      <c r="L378" s="18" t="str">
        <f>IF(Protokoll!L378="","",Protokoll!L378)</f>
        <v/>
      </c>
      <c r="M378" s="80" t="str">
        <f>IF(Protokoll!M378="","",Protokoll!M378)</f>
        <v/>
      </c>
      <c r="N378" s="18" t="str">
        <f ca="1">IF(Protokoll!N378="","",VLOOKUP(Protokoll!N378,(INDIRECT(CONCATENATE($B378,"!Q2:S22"))),3,1))</f>
        <v/>
      </c>
      <c r="O378" s="18" t="str">
        <f ca="1">IF(Protokoll!O378="","",VLOOKUP(Protokoll!O378,(INDIRECT(CONCATENATE($B378,"!G2:O22"))),9,1))</f>
        <v/>
      </c>
      <c r="P378" s="18" t="str">
        <f ca="1">IF(Protokoll!P378="","",VLOOKUP(Protokoll!P378,(INDIRECT(CONCATENATE($B378,"!H2:O22"))),8,1))</f>
        <v/>
      </c>
      <c r="Q378" s="18" t="str">
        <f ca="1">IF(Protokoll!Q378="","",VLOOKUP(Protokoll!Q378,(INDIRECT(CONCATENATE($B378,"!I2:O22"))),7,1))</f>
        <v/>
      </c>
      <c r="R378" s="18" t="str">
        <f ca="1">IF(Protokoll!R378="","",VLOOKUP(Protokoll!R378,(INDIRECT(CONCATENATE($B378,"!J2:O22"))),6,1))</f>
        <v/>
      </c>
      <c r="S378" s="18" t="str">
        <f ca="1">IF(Protokoll!S378="","",VLOOKUP(Protokoll!S378,(INDIRECT(CONCATENATE($B378,"!K2:O22"))),5,1))</f>
        <v/>
      </c>
      <c r="T378" s="18" t="str">
        <f ca="1">IF(Protokoll!T378="","",VLOOKUP(Protokoll!T378,(INDIRECT(CONCATENATE($B378,"!R2:S22"))),2,1))</f>
        <v/>
      </c>
      <c r="U378" s="18" t="str">
        <f ca="1">IF(Protokoll!U378="","",VLOOKUP(Protokoll!U378,(INDIRECT(CONCATENATE($B378,"!M2:O22"))),3,1))</f>
        <v/>
      </c>
      <c r="V378" s="18" t="str">
        <f ca="1">IF(Protokoll!V378="","",VLOOKUP(Protokoll!V378,(INDIRECT(CONCATENATE($B378,"!N2:O22"))),2,1))</f>
        <v/>
      </c>
      <c r="W378" s="79" t="str">
        <f>IF(Protokoll!W378="","",Protokoll!W378)</f>
        <v/>
      </c>
      <c r="X378" s="81" t="str">
        <f t="shared" ca="1" si="133"/>
        <v/>
      </c>
      <c r="AB378" t="str">
        <f t="shared" ca="1" si="134"/>
        <v/>
      </c>
      <c r="AC378" t="str">
        <f t="shared" ca="1" si="135"/>
        <v/>
      </c>
      <c r="AD378" t="str">
        <f t="shared" ca="1" si="136"/>
        <v/>
      </c>
      <c r="AE378" t="str">
        <f t="shared" ca="1" si="137"/>
        <v/>
      </c>
      <c r="AF378" t="str">
        <f t="shared" ca="1" si="138"/>
        <v/>
      </c>
      <c r="AG378" t="str">
        <f t="shared" ca="1" si="139"/>
        <v/>
      </c>
      <c r="AH378" t="str">
        <f t="shared" ca="1" si="140"/>
        <v/>
      </c>
      <c r="AI378" t="str">
        <f t="shared" ca="1" si="141"/>
        <v/>
      </c>
      <c r="AJ378" t="str">
        <f t="shared" ca="1" si="142"/>
        <v/>
      </c>
      <c r="AL378" t="str">
        <f t="shared" ca="1" si="143"/>
        <v/>
      </c>
      <c r="AM378" t="str">
        <f t="shared" ca="1" si="144"/>
        <v/>
      </c>
      <c r="AN378" t="str">
        <f t="shared" ca="1" si="145"/>
        <v/>
      </c>
      <c r="AO378" t="str">
        <f t="shared" ca="1" si="146"/>
        <v/>
      </c>
      <c r="AP378" t="str">
        <f t="shared" ca="1" si="147"/>
        <v/>
      </c>
      <c r="AQ378" t="str">
        <f t="shared" ca="1" si="148"/>
        <v/>
      </c>
      <c r="AR378" t="str">
        <f t="shared" ca="1" si="149"/>
        <v/>
      </c>
      <c r="AS378" t="str">
        <f t="shared" ca="1" si="150"/>
        <v/>
      </c>
      <c r="AT378" t="str">
        <f t="shared" ca="1" si="151"/>
        <v/>
      </c>
    </row>
    <row r="379" spans="1:46" x14ac:dyDescent="0.3">
      <c r="A379" s="2">
        <v>377</v>
      </c>
      <c r="B379" s="19" t="str">
        <f t="shared" si="152"/>
        <v/>
      </c>
      <c r="C379" s="20" t="str">
        <f>IF(Protokoll!C379="","",Protokoll!C379)</f>
        <v/>
      </c>
      <c r="D379" s="20" t="str">
        <f>IF(Protokoll!D379="","",Protokoll!D379)</f>
        <v/>
      </c>
      <c r="E379" s="20" t="str">
        <f>IF(Protokoll!E379="","",Protokoll!E379)</f>
        <v/>
      </c>
      <c r="F379" s="20" t="str">
        <f>IF(Protokoll!F379="","",Protokoll!F379)</f>
        <v/>
      </c>
      <c r="G379" s="82" t="str">
        <f>IF(Protokoll!G379="","",Protokoll!G379)</f>
        <v/>
      </c>
      <c r="H379" s="20" t="str">
        <f>IF(Protokoll!H379="","",Protokoll!H379)</f>
        <v/>
      </c>
      <c r="I379" s="20" t="str">
        <f>IF(Protokoll!I379="","",Protokoll!I379)</f>
        <v/>
      </c>
      <c r="J379" s="83" t="str">
        <f>IF(Protokoll!J379="","",Protokoll!J379)</f>
        <v/>
      </c>
      <c r="K379" s="20" t="str">
        <f>IF(Protokoll!K379="","",Protokoll!K379)</f>
        <v/>
      </c>
      <c r="L379" s="20" t="str">
        <f>IF(Protokoll!L379="","",Protokoll!L379)</f>
        <v/>
      </c>
      <c r="M379" s="84" t="str">
        <f>IF(Protokoll!M379="","",Protokoll!M379)</f>
        <v/>
      </c>
      <c r="N379" s="20" t="str">
        <f ca="1">IF(Protokoll!N379="","",VLOOKUP(Protokoll!N379,(INDIRECT(CONCATENATE($B379,"!Q2:S22"))),3,1))</f>
        <v/>
      </c>
      <c r="O379" s="20" t="str">
        <f ca="1">IF(Protokoll!O379="","",VLOOKUP(Protokoll!O379,(INDIRECT(CONCATENATE($B379,"!G2:O22"))),9,1))</f>
        <v/>
      </c>
      <c r="P379" s="20" t="str">
        <f ca="1">IF(Protokoll!P379="","",VLOOKUP(Protokoll!P379,(INDIRECT(CONCATENATE($B379,"!H2:O22"))),8,1))</f>
        <v/>
      </c>
      <c r="Q379" s="20" t="str">
        <f ca="1">IF(Protokoll!Q379="","",VLOOKUP(Protokoll!Q379,(INDIRECT(CONCATENATE($B379,"!I2:O22"))),7,1))</f>
        <v/>
      </c>
      <c r="R379" s="20" t="str">
        <f ca="1">IF(Protokoll!R379="","",VLOOKUP(Protokoll!R379,(INDIRECT(CONCATENATE($B379,"!J2:O22"))),6,1))</f>
        <v/>
      </c>
      <c r="S379" s="20" t="str">
        <f ca="1">IF(Protokoll!S379="","",VLOOKUP(Protokoll!S379,(INDIRECT(CONCATENATE($B379,"!K2:O22"))),5,1))</f>
        <v/>
      </c>
      <c r="T379" s="20" t="str">
        <f ca="1">IF(Protokoll!T379="","",VLOOKUP(Protokoll!T379,(INDIRECT(CONCATENATE($B379,"!R2:S22"))),2,1))</f>
        <v/>
      </c>
      <c r="U379" s="20" t="str">
        <f ca="1">IF(Protokoll!U379="","",VLOOKUP(Protokoll!U379,(INDIRECT(CONCATENATE($B379,"!M2:O22"))),3,1))</f>
        <v/>
      </c>
      <c r="V379" s="20" t="str">
        <f ca="1">IF(Protokoll!V379="","",VLOOKUP(Protokoll!V379,(INDIRECT(CONCATENATE($B379,"!N2:O22"))),2,1))</f>
        <v/>
      </c>
      <c r="W379" s="83" t="str">
        <f>IF(Protokoll!W379="","",Protokoll!W379)</f>
        <v/>
      </c>
      <c r="X379" s="85" t="str">
        <f t="shared" ca="1" si="133"/>
        <v/>
      </c>
      <c r="AB379" t="str">
        <f t="shared" ca="1" si="134"/>
        <v/>
      </c>
      <c r="AC379" t="str">
        <f t="shared" ca="1" si="135"/>
        <v/>
      </c>
      <c r="AD379" t="str">
        <f t="shared" ca="1" si="136"/>
        <v/>
      </c>
      <c r="AE379" t="str">
        <f t="shared" ca="1" si="137"/>
        <v/>
      </c>
      <c r="AF379" t="str">
        <f t="shared" ca="1" si="138"/>
        <v/>
      </c>
      <c r="AG379" t="str">
        <f t="shared" ca="1" si="139"/>
        <v/>
      </c>
      <c r="AH379" t="str">
        <f t="shared" ca="1" si="140"/>
        <v/>
      </c>
      <c r="AI379" t="str">
        <f t="shared" ca="1" si="141"/>
        <v/>
      </c>
      <c r="AJ379" t="str">
        <f t="shared" ca="1" si="142"/>
        <v/>
      </c>
      <c r="AL379" t="str">
        <f t="shared" ca="1" si="143"/>
        <v/>
      </c>
      <c r="AM379" t="str">
        <f t="shared" ca="1" si="144"/>
        <v/>
      </c>
      <c r="AN379" t="str">
        <f t="shared" ca="1" si="145"/>
        <v/>
      </c>
      <c r="AO379" t="str">
        <f t="shared" ca="1" si="146"/>
        <v/>
      </c>
      <c r="AP379" t="str">
        <f t="shared" ca="1" si="147"/>
        <v/>
      </c>
      <c r="AQ379" t="str">
        <f t="shared" ca="1" si="148"/>
        <v/>
      </c>
      <c r="AR379" t="str">
        <f t="shared" ca="1" si="149"/>
        <v/>
      </c>
      <c r="AS379" t="str">
        <f t="shared" ca="1" si="150"/>
        <v/>
      </c>
      <c r="AT379" t="str">
        <f t="shared" ca="1" si="151"/>
        <v/>
      </c>
    </row>
    <row r="380" spans="1:46" x14ac:dyDescent="0.3">
      <c r="A380" s="15">
        <v>378</v>
      </c>
      <c r="B380" s="16" t="str">
        <f t="shared" si="152"/>
        <v/>
      </c>
      <c r="C380" s="18" t="str">
        <f>IF(Protokoll!C380="","",Protokoll!C380)</f>
        <v/>
      </c>
      <c r="D380" s="18" t="str">
        <f>IF(Protokoll!D380="","",Protokoll!D380)</f>
        <v/>
      </c>
      <c r="E380" s="18" t="str">
        <f>IF(Protokoll!E380="","",Protokoll!E380)</f>
        <v/>
      </c>
      <c r="F380" s="18" t="str">
        <f>IF(Protokoll!F380="","",Protokoll!F380)</f>
        <v/>
      </c>
      <c r="G380" s="86" t="str">
        <f>IF(Protokoll!G380="","",Protokoll!G380)</f>
        <v/>
      </c>
      <c r="H380" s="18" t="str">
        <f>IF(Protokoll!H380="","",Protokoll!H380)</f>
        <v/>
      </c>
      <c r="I380" s="18" t="str">
        <f>IF(Protokoll!I380="","",Protokoll!I380)</f>
        <v/>
      </c>
      <c r="J380" s="79" t="str">
        <f>IF(Protokoll!J380="","",Protokoll!J380)</f>
        <v/>
      </c>
      <c r="K380" s="18" t="str">
        <f>IF(Protokoll!K380="","",Protokoll!K380)</f>
        <v/>
      </c>
      <c r="L380" s="18" t="str">
        <f>IF(Protokoll!L380="","",Protokoll!L380)</f>
        <v/>
      </c>
      <c r="M380" s="80" t="str">
        <f>IF(Protokoll!M380="","",Protokoll!M380)</f>
        <v/>
      </c>
      <c r="N380" s="18" t="str">
        <f ca="1">IF(Protokoll!N380="","",VLOOKUP(Protokoll!N380,(INDIRECT(CONCATENATE($B380,"!Q2:S22"))),3,1))</f>
        <v/>
      </c>
      <c r="O380" s="18" t="str">
        <f ca="1">IF(Protokoll!O380="","",VLOOKUP(Protokoll!O380,(INDIRECT(CONCATENATE($B380,"!G2:O22"))),9,1))</f>
        <v/>
      </c>
      <c r="P380" s="18" t="str">
        <f ca="1">IF(Protokoll!P380="","",VLOOKUP(Protokoll!P380,(INDIRECT(CONCATENATE($B380,"!H2:O22"))),8,1))</f>
        <v/>
      </c>
      <c r="Q380" s="18" t="str">
        <f ca="1">IF(Protokoll!Q380="","",VLOOKUP(Protokoll!Q380,(INDIRECT(CONCATENATE($B380,"!I2:O22"))),7,1))</f>
        <v/>
      </c>
      <c r="R380" s="18" t="str">
        <f ca="1">IF(Protokoll!R380="","",VLOOKUP(Protokoll!R380,(INDIRECT(CONCATENATE($B380,"!J2:O22"))),6,1))</f>
        <v/>
      </c>
      <c r="S380" s="18" t="str">
        <f ca="1">IF(Protokoll!S380="","",VLOOKUP(Protokoll!S380,(INDIRECT(CONCATENATE($B380,"!K2:O22"))),5,1))</f>
        <v/>
      </c>
      <c r="T380" s="18" t="str">
        <f ca="1">IF(Protokoll!T380="","",VLOOKUP(Protokoll!T380,(INDIRECT(CONCATENATE($B380,"!R2:S22"))),2,1))</f>
        <v/>
      </c>
      <c r="U380" s="18" t="str">
        <f ca="1">IF(Protokoll!U380="","",VLOOKUP(Protokoll!U380,(INDIRECT(CONCATENATE($B380,"!M2:O22"))),3,1))</f>
        <v/>
      </c>
      <c r="V380" s="18" t="str">
        <f ca="1">IF(Protokoll!V380="","",VLOOKUP(Protokoll!V380,(INDIRECT(CONCATENATE($B380,"!N2:O22"))),2,1))</f>
        <v/>
      </c>
      <c r="W380" s="79" t="str">
        <f>IF(Protokoll!W380="","",Protokoll!W380)</f>
        <v/>
      </c>
      <c r="X380" s="81" t="str">
        <f t="shared" ca="1" si="133"/>
        <v/>
      </c>
      <c r="AB380" t="str">
        <f t="shared" ca="1" si="134"/>
        <v/>
      </c>
      <c r="AC380" t="str">
        <f t="shared" ca="1" si="135"/>
        <v/>
      </c>
      <c r="AD380" t="str">
        <f t="shared" ca="1" si="136"/>
        <v/>
      </c>
      <c r="AE380" t="str">
        <f t="shared" ca="1" si="137"/>
        <v/>
      </c>
      <c r="AF380" t="str">
        <f t="shared" ca="1" si="138"/>
        <v/>
      </c>
      <c r="AG380" t="str">
        <f t="shared" ca="1" si="139"/>
        <v/>
      </c>
      <c r="AH380" t="str">
        <f t="shared" ca="1" si="140"/>
        <v/>
      </c>
      <c r="AI380" t="str">
        <f t="shared" ca="1" si="141"/>
        <v/>
      </c>
      <c r="AJ380" t="str">
        <f t="shared" ca="1" si="142"/>
        <v/>
      </c>
      <c r="AL380" t="str">
        <f t="shared" ca="1" si="143"/>
        <v/>
      </c>
      <c r="AM380" t="str">
        <f t="shared" ca="1" si="144"/>
        <v/>
      </c>
      <c r="AN380" t="str">
        <f t="shared" ca="1" si="145"/>
        <v/>
      </c>
      <c r="AO380" t="str">
        <f t="shared" ca="1" si="146"/>
        <v/>
      </c>
      <c r="AP380" t="str">
        <f t="shared" ca="1" si="147"/>
        <v/>
      </c>
      <c r="AQ380" t="str">
        <f t="shared" ca="1" si="148"/>
        <v/>
      </c>
      <c r="AR380" t="str">
        <f t="shared" ca="1" si="149"/>
        <v/>
      </c>
      <c r="AS380" t="str">
        <f t="shared" ca="1" si="150"/>
        <v/>
      </c>
      <c r="AT380" t="str">
        <f t="shared" ca="1" si="151"/>
        <v/>
      </c>
    </row>
    <row r="381" spans="1:46" x14ac:dyDescent="0.3">
      <c r="A381" s="2">
        <v>379</v>
      </c>
      <c r="B381" s="19" t="str">
        <f t="shared" si="152"/>
        <v/>
      </c>
      <c r="C381" s="20" t="str">
        <f>IF(Protokoll!C381="","",Protokoll!C381)</f>
        <v/>
      </c>
      <c r="D381" s="20" t="str">
        <f>IF(Protokoll!D381="","",Protokoll!D381)</f>
        <v/>
      </c>
      <c r="E381" s="20" t="str">
        <f>IF(Protokoll!E381="","",Protokoll!E381)</f>
        <v/>
      </c>
      <c r="F381" s="20" t="str">
        <f>IF(Protokoll!F381="","",Protokoll!F381)</f>
        <v/>
      </c>
      <c r="G381" s="82" t="str">
        <f>IF(Protokoll!G381="","",Protokoll!G381)</f>
        <v/>
      </c>
      <c r="H381" s="20" t="str">
        <f>IF(Protokoll!H381="","",Protokoll!H381)</f>
        <v/>
      </c>
      <c r="I381" s="20" t="str">
        <f>IF(Protokoll!I381="","",Protokoll!I381)</f>
        <v/>
      </c>
      <c r="J381" s="83" t="str">
        <f>IF(Protokoll!J381="","",Protokoll!J381)</f>
        <v/>
      </c>
      <c r="K381" s="20" t="str">
        <f>IF(Protokoll!K381="","",Protokoll!K381)</f>
        <v/>
      </c>
      <c r="L381" s="20" t="str">
        <f>IF(Protokoll!L381="","",Protokoll!L381)</f>
        <v/>
      </c>
      <c r="M381" s="84" t="str">
        <f>IF(Protokoll!M381="","",Protokoll!M381)</f>
        <v/>
      </c>
      <c r="N381" s="20" t="str">
        <f ca="1">IF(Protokoll!N381="","",VLOOKUP(Protokoll!N381,(INDIRECT(CONCATENATE($B381,"!Q2:S22"))),3,1))</f>
        <v/>
      </c>
      <c r="O381" s="20" t="str">
        <f ca="1">IF(Protokoll!O381="","",VLOOKUP(Protokoll!O381,(INDIRECT(CONCATENATE($B381,"!G2:O22"))),9,1))</f>
        <v/>
      </c>
      <c r="P381" s="20" t="str">
        <f ca="1">IF(Protokoll!P381="","",VLOOKUP(Protokoll!P381,(INDIRECT(CONCATENATE($B381,"!H2:O22"))),8,1))</f>
        <v/>
      </c>
      <c r="Q381" s="20" t="str">
        <f ca="1">IF(Protokoll!Q381="","",VLOOKUP(Protokoll!Q381,(INDIRECT(CONCATENATE($B381,"!I2:O22"))),7,1))</f>
        <v/>
      </c>
      <c r="R381" s="20" t="str">
        <f ca="1">IF(Protokoll!R381="","",VLOOKUP(Protokoll!R381,(INDIRECT(CONCATENATE($B381,"!J2:O22"))),6,1))</f>
        <v/>
      </c>
      <c r="S381" s="20" t="str">
        <f ca="1">IF(Protokoll!S381="","",VLOOKUP(Protokoll!S381,(INDIRECT(CONCATENATE($B381,"!K2:O22"))),5,1))</f>
        <v/>
      </c>
      <c r="T381" s="20" t="str">
        <f ca="1">IF(Protokoll!T381="","",VLOOKUP(Protokoll!T381,(INDIRECT(CONCATENATE($B381,"!R2:S22"))),2,1))</f>
        <v/>
      </c>
      <c r="U381" s="20" t="str">
        <f ca="1">IF(Protokoll!U381="","",VLOOKUP(Protokoll!U381,(INDIRECT(CONCATENATE($B381,"!M2:O22"))),3,1))</f>
        <v/>
      </c>
      <c r="V381" s="20" t="str">
        <f ca="1">IF(Protokoll!V381="","",VLOOKUP(Protokoll!V381,(INDIRECT(CONCATENATE($B381,"!N2:O22"))),2,1))</f>
        <v/>
      </c>
      <c r="W381" s="83" t="str">
        <f>IF(Protokoll!W381="","",Protokoll!W381)</f>
        <v/>
      </c>
      <c r="X381" s="85" t="str">
        <f t="shared" ca="1" si="133"/>
        <v/>
      </c>
      <c r="AB381" t="str">
        <f t="shared" ca="1" si="134"/>
        <v/>
      </c>
      <c r="AC381" t="str">
        <f t="shared" ca="1" si="135"/>
        <v/>
      </c>
      <c r="AD381" t="str">
        <f t="shared" ca="1" si="136"/>
        <v/>
      </c>
      <c r="AE381" t="str">
        <f t="shared" ca="1" si="137"/>
        <v/>
      </c>
      <c r="AF381" t="str">
        <f t="shared" ca="1" si="138"/>
        <v/>
      </c>
      <c r="AG381" t="str">
        <f t="shared" ca="1" si="139"/>
        <v/>
      </c>
      <c r="AH381" t="str">
        <f t="shared" ca="1" si="140"/>
        <v/>
      </c>
      <c r="AI381" t="str">
        <f t="shared" ca="1" si="141"/>
        <v/>
      </c>
      <c r="AJ381" t="str">
        <f t="shared" ca="1" si="142"/>
        <v/>
      </c>
      <c r="AL381" t="str">
        <f t="shared" ca="1" si="143"/>
        <v/>
      </c>
      <c r="AM381" t="str">
        <f t="shared" ca="1" si="144"/>
        <v/>
      </c>
      <c r="AN381" t="str">
        <f t="shared" ca="1" si="145"/>
        <v/>
      </c>
      <c r="AO381" t="str">
        <f t="shared" ca="1" si="146"/>
        <v/>
      </c>
      <c r="AP381" t="str">
        <f t="shared" ca="1" si="147"/>
        <v/>
      </c>
      <c r="AQ381" t="str">
        <f t="shared" ca="1" si="148"/>
        <v/>
      </c>
      <c r="AR381" t="str">
        <f t="shared" ca="1" si="149"/>
        <v/>
      </c>
      <c r="AS381" t="str">
        <f t="shared" ca="1" si="150"/>
        <v/>
      </c>
      <c r="AT381" t="str">
        <f t="shared" ca="1" si="151"/>
        <v/>
      </c>
    </row>
    <row r="382" spans="1:46" x14ac:dyDescent="0.3">
      <c r="A382" s="15">
        <v>380</v>
      </c>
      <c r="B382" s="16" t="str">
        <f t="shared" si="152"/>
        <v/>
      </c>
      <c r="C382" s="18" t="str">
        <f>IF(Protokoll!C382="","",Protokoll!C382)</f>
        <v/>
      </c>
      <c r="D382" s="18" t="str">
        <f>IF(Protokoll!D382="","",Protokoll!D382)</f>
        <v/>
      </c>
      <c r="E382" s="18" t="str">
        <f>IF(Protokoll!E382="","",Protokoll!E382)</f>
        <v/>
      </c>
      <c r="F382" s="18" t="str">
        <f>IF(Protokoll!F382="","",Protokoll!F382)</f>
        <v/>
      </c>
      <c r="G382" s="86" t="str">
        <f>IF(Protokoll!G382="","",Protokoll!G382)</f>
        <v/>
      </c>
      <c r="H382" s="18" t="str">
        <f>IF(Protokoll!H382="","",Protokoll!H382)</f>
        <v/>
      </c>
      <c r="I382" s="18" t="str">
        <f>IF(Protokoll!I382="","",Protokoll!I382)</f>
        <v/>
      </c>
      <c r="J382" s="79" t="str">
        <f>IF(Protokoll!J382="","",Protokoll!J382)</f>
        <v/>
      </c>
      <c r="K382" s="18" t="str">
        <f>IF(Protokoll!K382="","",Protokoll!K382)</f>
        <v/>
      </c>
      <c r="L382" s="18" t="str">
        <f>IF(Protokoll!L382="","",Protokoll!L382)</f>
        <v/>
      </c>
      <c r="M382" s="80" t="str">
        <f>IF(Protokoll!M382="","",Protokoll!M382)</f>
        <v/>
      </c>
      <c r="N382" s="18" t="str">
        <f ca="1">IF(Protokoll!N382="","",VLOOKUP(Protokoll!N382,(INDIRECT(CONCATENATE($B382,"!Q2:S22"))),3,1))</f>
        <v/>
      </c>
      <c r="O382" s="18" t="str">
        <f ca="1">IF(Protokoll!O382="","",VLOOKUP(Protokoll!O382,(INDIRECT(CONCATENATE($B382,"!G2:O22"))),9,1))</f>
        <v/>
      </c>
      <c r="P382" s="18" t="str">
        <f ca="1">IF(Protokoll!P382="","",VLOOKUP(Protokoll!P382,(INDIRECT(CONCATENATE($B382,"!H2:O22"))),8,1))</f>
        <v/>
      </c>
      <c r="Q382" s="18" t="str">
        <f ca="1">IF(Protokoll!Q382="","",VLOOKUP(Protokoll!Q382,(INDIRECT(CONCATENATE($B382,"!I2:O22"))),7,1))</f>
        <v/>
      </c>
      <c r="R382" s="18" t="str">
        <f ca="1">IF(Protokoll!R382="","",VLOOKUP(Protokoll!R382,(INDIRECT(CONCATENATE($B382,"!J2:O22"))),6,1))</f>
        <v/>
      </c>
      <c r="S382" s="18" t="str">
        <f ca="1">IF(Protokoll!S382="","",VLOOKUP(Protokoll!S382,(INDIRECT(CONCATENATE($B382,"!K2:O22"))),5,1))</f>
        <v/>
      </c>
      <c r="T382" s="18" t="str">
        <f ca="1">IF(Protokoll!T382="","",VLOOKUP(Protokoll!T382,(INDIRECT(CONCATENATE($B382,"!R2:S22"))),2,1))</f>
        <v/>
      </c>
      <c r="U382" s="18" t="str">
        <f ca="1">IF(Protokoll!U382="","",VLOOKUP(Protokoll!U382,(INDIRECT(CONCATENATE($B382,"!M2:O22"))),3,1))</f>
        <v/>
      </c>
      <c r="V382" s="18" t="str">
        <f ca="1">IF(Protokoll!V382="","",VLOOKUP(Protokoll!V382,(INDIRECT(CONCATENATE($B382,"!N2:O22"))),2,1))</f>
        <v/>
      </c>
      <c r="W382" s="79" t="str">
        <f>IF(Protokoll!W382="","",Protokoll!W382)</f>
        <v/>
      </c>
      <c r="X382" s="81" t="str">
        <f t="shared" ca="1" si="133"/>
        <v/>
      </c>
      <c r="AB382" t="str">
        <f t="shared" ca="1" si="134"/>
        <v/>
      </c>
      <c r="AC382" t="str">
        <f t="shared" ca="1" si="135"/>
        <v/>
      </c>
      <c r="AD382" t="str">
        <f t="shared" ca="1" si="136"/>
        <v/>
      </c>
      <c r="AE382" t="str">
        <f t="shared" ca="1" si="137"/>
        <v/>
      </c>
      <c r="AF382" t="str">
        <f t="shared" ca="1" si="138"/>
        <v/>
      </c>
      <c r="AG382" t="str">
        <f t="shared" ca="1" si="139"/>
        <v/>
      </c>
      <c r="AH382" t="str">
        <f t="shared" ca="1" si="140"/>
        <v/>
      </c>
      <c r="AI382" t="str">
        <f t="shared" ca="1" si="141"/>
        <v/>
      </c>
      <c r="AJ382" t="str">
        <f t="shared" ca="1" si="142"/>
        <v/>
      </c>
      <c r="AL382" t="str">
        <f t="shared" ca="1" si="143"/>
        <v/>
      </c>
      <c r="AM382" t="str">
        <f t="shared" ca="1" si="144"/>
        <v/>
      </c>
      <c r="AN382" t="str">
        <f t="shared" ca="1" si="145"/>
        <v/>
      </c>
      <c r="AO382" t="str">
        <f t="shared" ca="1" si="146"/>
        <v/>
      </c>
      <c r="AP382" t="str">
        <f t="shared" ca="1" si="147"/>
        <v/>
      </c>
      <c r="AQ382" t="str">
        <f t="shared" ca="1" si="148"/>
        <v/>
      </c>
      <c r="AR382" t="str">
        <f t="shared" ca="1" si="149"/>
        <v/>
      </c>
      <c r="AS382" t="str">
        <f t="shared" ca="1" si="150"/>
        <v/>
      </c>
      <c r="AT382" t="str">
        <f t="shared" ca="1" si="151"/>
        <v/>
      </c>
    </row>
    <row r="383" spans="1:46" x14ac:dyDescent="0.3">
      <c r="A383" s="2">
        <v>381</v>
      </c>
      <c r="B383" s="19" t="str">
        <f t="shared" si="152"/>
        <v/>
      </c>
      <c r="C383" s="20" t="str">
        <f>IF(Protokoll!C383="","",Protokoll!C383)</f>
        <v/>
      </c>
      <c r="D383" s="20" t="str">
        <f>IF(Protokoll!D383="","",Protokoll!D383)</f>
        <v/>
      </c>
      <c r="E383" s="20" t="str">
        <f>IF(Protokoll!E383="","",Protokoll!E383)</f>
        <v/>
      </c>
      <c r="F383" s="20" t="str">
        <f>IF(Protokoll!F383="","",Protokoll!F383)</f>
        <v/>
      </c>
      <c r="G383" s="82" t="str">
        <f>IF(Protokoll!G383="","",Protokoll!G383)</f>
        <v/>
      </c>
      <c r="H383" s="20" t="str">
        <f>IF(Protokoll!H383="","",Protokoll!H383)</f>
        <v/>
      </c>
      <c r="I383" s="20" t="str">
        <f>IF(Protokoll!I383="","",Protokoll!I383)</f>
        <v/>
      </c>
      <c r="J383" s="83" t="str">
        <f>IF(Protokoll!J383="","",Protokoll!J383)</f>
        <v/>
      </c>
      <c r="K383" s="20" t="str">
        <f>IF(Protokoll!K383="","",Protokoll!K383)</f>
        <v/>
      </c>
      <c r="L383" s="20" t="str">
        <f>IF(Protokoll!L383="","",Protokoll!L383)</f>
        <v/>
      </c>
      <c r="M383" s="84" t="str">
        <f>IF(Protokoll!M383="","",Protokoll!M383)</f>
        <v/>
      </c>
      <c r="N383" s="20" t="str">
        <f ca="1">IF(Protokoll!N383="","",VLOOKUP(Protokoll!N383,(INDIRECT(CONCATENATE($B383,"!Q2:S22"))),3,1))</f>
        <v/>
      </c>
      <c r="O383" s="20" t="str">
        <f ca="1">IF(Protokoll!O383="","",VLOOKUP(Protokoll!O383,(INDIRECT(CONCATENATE($B383,"!G2:O22"))),9,1))</f>
        <v/>
      </c>
      <c r="P383" s="20" t="str">
        <f ca="1">IF(Protokoll!P383="","",VLOOKUP(Protokoll!P383,(INDIRECT(CONCATENATE($B383,"!H2:O22"))),8,1))</f>
        <v/>
      </c>
      <c r="Q383" s="20" t="str">
        <f ca="1">IF(Protokoll!Q383="","",VLOOKUP(Protokoll!Q383,(INDIRECT(CONCATENATE($B383,"!I2:O22"))),7,1))</f>
        <v/>
      </c>
      <c r="R383" s="20" t="str">
        <f ca="1">IF(Protokoll!R383="","",VLOOKUP(Protokoll!R383,(INDIRECT(CONCATENATE($B383,"!J2:O22"))),6,1))</f>
        <v/>
      </c>
      <c r="S383" s="20" t="str">
        <f ca="1">IF(Protokoll!S383="","",VLOOKUP(Protokoll!S383,(INDIRECT(CONCATENATE($B383,"!K2:O22"))),5,1))</f>
        <v/>
      </c>
      <c r="T383" s="20" t="str">
        <f ca="1">IF(Protokoll!T383="","",VLOOKUP(Protokoll!T383,(INDIRECT(CONCATENATE($B383,"!R2:S22"))),2,1))</f>
        <v/>
      </c>
      <c r="U383" s="20" t="str">
        <f ca="1">IF(Protokoll!U383="","",VLOOKUP(Protokoll!U383,(INDIRECT(CONCATENATE($B383,"!M2:O22"))),3,1))</f>
        <v/>
      </c>
      <c r="V383" s="20" t="str">
        <f ca="1">IF(Protokoll!V383="","",VLOOKUP(Protokoll!V383,(INDIRECT(CONCATENATE($B383,"!N2:O22"))),2,1))</f>
        <v/>
      </c>
      <c r="W383" s="83" t="str">
        <f>IF(Protokoll!W383="","",Protokoll!W383)</f>
        <v/>
      </c>
      <c r="X383" s="85" t="str">
        <f t="shared" ca="1" si="133"/>
        <v/>
      </c>
      <c r="AB383" t="str">
        <f t="shared" ca="1" si="134"/>
        <v/>
      </c>
      <c r="AC383" t="str">
        <f t="shared" ca="1" si="135"/>
        <v/>
      </c>
      <c r="AD383" t="str">
        <f t="shared" ca="1" si="136"/>
        <v/>
      </c>
      <c r="AE383" t="str">
        <f t="shared" ca="1" si="137"/>
        <v/>
      </c>
      <c r="AF383" t="str">
        <f t="shared" ca="1" si="138"/>
        <v/>
      </c>
      <c r="AG383" t="str">
        <f t="shared" ca="1" si="139"/>
        <v/>
      </c>
      <c r="AH383" t="str">
        <f t="shared" ca="1" si="140"/>
        <v/>
      </c>
      <c r="AI383" t="str">
        <f t="shared" ca="1" si="141"/>
        <v/>
      </c>
      <c r="AJ383" t="str">
        <f t="shared" ca="1" si="142"/>
        <v/>
      </c>
      <c r="AL383" t="str">
        <f t="shared" ca="1" si="143"/>
        <v/>
      </c>
      <c r="AM383" t="str">
        <f t="shared" ca="1" si="144"/>
        <v/>
      </c>
      <c r="AN383" t="str">
        <f t="shared" ca="1" si="145"/>
        <v/>
      </c>
      <c r="AO383" t="str">
        <f t="shared" ca="1" si="146"/>
        <v/>
      </c>
      <c r="AP383" t="str">
        <f t="shared" ca="1" si="147"/>
        <v/>
      </c>
      <c r="AQ383" t="str">
        <f t="shared" ca="1" si="148"/>
        <v/>
      </c>
      <c r="AR383" t="str">
        <f t="shared" ca="1" si="149"/>
        <v/>
      </c>
      <c r="AS383" t="str">
        <f t="shared" ca="1" si="150"/>
        <v/>
      </c>
      <c r="AT383" t="str">
        <f t="shared" ca="1" si="151"/>
        <v/>
      </c>
    </row>
    <row r="384" spans="1:46" x14ac:dyDescent="0.3">
      <c r="A384" s="15">
        <v>382</v>
      </c>
      <c r="B384" s="16" t="str">
        <f t="shared" si="152"/>
        <v/>
      </c>
      <c r="C384" s="18" t="str">
        <f>IF(Protokoll!C384="","",Protokoll!C384)</f>
        <v/>
      </c>
      <c r="D384" s="18" t="str">
        <f>IF(Protokoll!D384="","",Protokoll!D384)</f>
        <v/>
      </c>
      <c r="E384" s="18" t="str">
        <f>IF(Protokoll!E384="","",Protokoll!E384)</f>
        <v/>
      </c>
      <c r="F384" s="18" t="str">
        <f>IF(Protokoll!F384="","",Protokoll!F384)</f>
        <v/>
      </c>
      <c r="G384" s="86" t="str">
        <f>IF(Protokoll!G384="","",Protokoll!G384)</f>
        <v/>
      </c>
      <c r="H384" s="18" t="str">
        <f>IF(Protokoll!H384="","",Protokoll!H384)</f>
        <v/>
      </c>
      <c r="I384" s="18" t="str">
        <f>IF(Protokoll!I384="","",Protokoll!I384)</f>
        <v/>
      </c>
      <c r="J384" s="79" t="str">
        <f>IF(Protokoll!J384="","",Protokoll!J384)</f>
        <v/>
      </c>
      <c r="K384" s="18" t="str">
        <f>IF(Protokoll!K384="","",Protokoll!K384)</f>
        <v/>
      </c>
      <c r="L384" s="18" t="str">
        <f>IF(Protokoll!L384="","",Protokoll!L384)</f>
        <v/>
      </c>
      <c r="M384" s="80" t="str">
        <f>IF(Protokoll!M384="","",Protokoll!M384)</f>
        <v/>
      </c>
      <c r="N384" s="18" t="str">
        <f ca="1">IF(Protokoll!N384="","",VLOOKUP(Protokoll!N384,(INDIRECT(CONCATENATE($B384,"!Q2:S22"))),3,1))</f>
        <v/>
      </c>
      <c r="O384" s="18" t="str">
        <f ca="1">IF(Protokoll!O384="","",VLOOKUP(Protokoll!O384,(INDIRECT(CONCATENATE($B384,"!G2:O22"))),9,1))</f>
        <v/>
      </c>
      <c r="P384" s="18" t="str">
        <f ca="1">IF(Protokoll!P384="","",VLOOKUP(Protokoll!P384,(INDIRECT(CONCATENATE($B384,"!H2:O22"))),8,1))</f>
        <v/>
      </c>
      <c r="Q384" s="18" t="str">
        <f ca="1">IF(Protokoll!Q384="","",VLOOKUP(Protokoll!Q384,(INDIRECT(CONCATENATE($B384,"!I2:O22"))),7,1))</f>
        <v/>
      </c>
      <c r="R384" s="18" t="str">
        <f ca="1">IF(Protokoll!R384="","",VLOOKUP(Protokoll!R384,(INDIRECT(CONCATENATE($B384,"!J2:O22"))),6,1))</f>
        <v/>
      </c>
      <c r="S384" s="18" t="str">
        <f ca="1">IF(Protokoll!S384="","",VLOOKUP(Protokoll!S384,(INDIRECT(CONCATENATE($B384,"!K2:O22"))),5,1))</f>
        <v/>
      </c>
      <c r="T384" s="18" t="str">
        <f ca="1">IF(Protokoll!T384="","",VLOOKUP(Protokoll!T384,(INDIRECT(CONCATENATE($B384,"!R2:S22"))),2,1))</f>
        <v/>
      </c>
      <c r="U384" s="18" t="str">
        <f ca="1">IF(Protokoll!U384="","",VLOOKUP(Protokoll!U384,(INDIRECT(CONCATENATE($B384,"!M2:O22"))),3,1))</f>
        <v/>
      </c>
      <c r="V384" s="18" t="str">
        <f ca="1">IF(Protokoll!V384="","",VLOOKUP(Protokoll!V384,(INDIRECT(CONCATENATE($B384,"!N2:O22"))),2,1))</f>
        <v/>
      </c>
      <c r="W384" s="79" t="str">
        <f>IF(Protokoll!W384="","",Protokoll!W384)</f>
        <v/>
      </c>
      <c r="X384" s="81" t="str">
        <f t="shared" ca="1" si="133"/>
        <v/>
      </c>
      <c r="AB384" t="str">
        <f t="shared" ca="1" si="134"/>
        <v/>
      </c>
      <c r="AC384" t="str">
        <f t="shared" ca="1" si="135"/>
        <v/>
      </c>
      <c r="AD384" t="str">
        <f t="shared" ca="1" si="136"/>
        <v/>
      </c>
      <c r="AE384" t="str">
        <f t="shared" ca="1" si="137"/>
        <v/>
      </c>
      <c r="AF384" t="str">
        <f t="shared" ca="1" si="138"/>
        <v/>
      </c>
      <c r="AG384" t="str">
        <f t="shared" ca="1" si="139"/>
        <v/>
      </c>
      <c r="AH384" t="str">
        <f t="shared" ca="1" si="140"/>
        <v/>
      </c>
      <c r="AI384" t="str">
        <f t="shared" ca="1" si="141"/>
        <v/>
      </c>
      <c r="AJ384" t="str">
        <f t="shared" ca="1" si="142"/>
        <v/>
      </c>
      <c r="AL384" t="str">
        <f t="shared" ca="1" si="143"/>
        <v/>
      </c>
      <c r="AM384" t="str">
        <f t="shared" ca="1" si="144"/>
        <v/>
      </c>
      <c r="AN384" t="str">
        <f t="shared" ca="1" si="145"/>
        <v/>
      </c>
      <c r="AO384" t="str">
        <f t="shared" ca="1" si="146"/>
        <v/>
      </c>
      <c r="AP384" t="str">
        <f t="shared" ca="1" si="147"/>
        <v/>
      </c>
      <c r="AQ384" t="str">
        <f t="shared" ca="1" si="148"/>
        <v/>
      </c>
      <c r="AR384" t="str">
        <f t="shared" ca="1" si="149"/>
        <v/>
      </c>
      <c r="AS384" t="str">
        <f t="shared" ca="1" si="150"/>
        <v/>
      </c>
      <c r="AT384" t="str">
        <f t="shared" ca="1" si="151"/>
        <v/>
      </c>
    </row>
    <row r="385" spans="1:46" x14ac:dyDescent="0.3">
      <c r="A385" s="2">
        <v>383</v>
      </c>
      <c r="B385" s="19" t="str">
        <f t="shared" si="152"/>
        <v/>
      </c>
      <c r="C385" s="20" t="str">
        <f>IF(Protokoll!C385="","",Protokoll!C385)</f>
        <v/>
      </c>
      <c r="D385" s="20" t="str">
        <f>IF(Protokoll!D385="","",Protokoll!D385)</f>
        <v/>
      </c>
      <c r="E385" s="20" t="str">
        <f>IF(Protokoll!E385="","",Protokoll!E385)</f>
        <v/>
      </c>
      <c r="F385" s="20" t="str">
        <f>IF(Protokoll!F385="","",Protokoll!F385)</f>
        <v/>
      </c>
      <c r="G385" s="82" t="str">
        <f>IF(Protokoll!G385="","",Protokoll!G385)</f>
        <v/>
      </c>
      <c r="H385" s="20" t="str">
        <f>IF(Protokoll!H385="","",Protokoll!H385)</f>
        <v/>
      </c>
      <c r="I385" s="20" t="str">
        <f>IF(Protokoll!I385="","",Protokoll!I385)</f>
        <v/>
      </c>
      <c r="J385" s="83" t="str">
        <f>IF(Protokoll!J385="","",Protokoll!J385)</f>
        <v/>
      </c>
      <c r="K385" s="20" t="str">
        <f>IF(Protokoll!K385="","",Protokoll!K385)</f>
        <v/>
      </c>
      <c r="L385" s="20" t="str">
        <f>IF(Protokoll!L385="","",Protokoll!L385)</f>
        <v/>
      </c>
      <c r="M385" s="84" t="str">
        <f>IF(Protokoll!M385="","",Protokoll!M385)</f>
        <v/>
      </c>
      <c r="N385" s="20" t="str">
        <f ca="1">IF(Protokoll!N385="","",VLOOKUP(Protokoll!N385,(INDIRECT(CONCATENATE($B385,"!Q2:S22"))),3,1))</f>
        <v/>
      </c>
      <c r="O385" s="20" t="str">
        <f ca="1">IF(Protokoll!O385="","",VLOOKUP(Protokoll!O385,(INDIRECT(CONCATENATE($B385,"!G2:O22"))),9,1))</f>
        <v/>
      </c>
      <c r="P385" s="20" t="str">
        <f ca="1">IF(Protokoll!P385="","",VLOOKUP(Protokoll!P385,(INDIRECT(CONCATENATE($B385,"!H2:O22"))),8,1))</f>
        <v/>
      </c>
      <c r="Q385" s="20" t="str">
        <f ca="1">IF(Protokoll!Q385="","",VLOOKUP(Protokoll!Q385,(INDIRECT(CONCATENATE($B385,"!I2:O22"))),7,1))</f>
        <v/>
      </c>
      <c r="R385" s="20" t="str">
        <f ca="1">IF(Protokoll!R385="","",VLOOKUP(Protokoll!R385,(INDIRECT(CONCATENATE($B385,"!J2:O22"))),6,1))</f>
        <v/>
      </c>
      <c r="S385" s="20" t="str">
        <f ca="1">IF(Protokoll!S385="","",VLOOKUP(Protokoll!S385,(INDIRECT(CONCATENATE($B385,"!K2:O22"))),5,1))</f>
        <v/>
      </c>
      <c r="T385" s="20" t="str">
        <f ca="1">IF(Protokoll!T385="","",VLOOKUP(Protokoll!T385,(INDIRECT(CONCATENATE($B385,"!R2:S22"))),2,1))</f>
        <v/>
      </c>
      <c r="U385" s="20" t="str">
        <f ca="1">IF(Protokoll!U385="","",VLOOKUP(Protokoll!U385,(INDIRECT(CONCATENATE($B385,"!M2:O22"))),3,1))</f>
        <v/>
      </c>
      <c r="V385" s="20" t="str">
        <f ca="1">IF(Protokoll!V385="","",VLOOKUP(Protokoll!V385,(INDIRECT(CONCATENATE($B385,"!N2:O22"))),2,1))</f>
        <v/>
      </c>
      <c r="W385" s="83" t="str">
        <f>IF(Protokoll!W385="","",Protokoll!W385)</f>
        <v/>
      </c>
      <c r="X385" s="85" t="str">
        <f t="shared" ca="1" si="133"/>
        <v/>
      </c>
      <c r="AB385" t="str">
        <f t="shared" ca="1" si="134"/>
        <v/>
      </c>
      <c r="AC385" t="str">
        <f t="shared" ca="1" si="135"/>
        <v/>
      </c>
      <c r="AD385" t="str">
        <f t="shared" ca="1" si="136"/>
        <v/>
      </c>
      <c r="AE385" t="str">
        <f t="shared" ca="1" si="137"/>
        <v/>
      </c>
      <c r="AF385" t="str">
        <f t="shared" ca="1" si="138"/>
        <v/>
      </c>
      <c r="AG385" t="str">
        <f t="shared" ca="1" si="139"/>
        <v/>
      </c>
      <c r="AH385" t="str">
        <f t="shared" ca="1" si="140"/>
        <v/>
      </c>
      <c r="AI385" t="str">
        <f t="shared" ca="1" si="141"/>
        <v/>
      </c>
      <c r="AJ385" t="str">
        <f t="shared" ca="1" si="142"/>
        <v/>
      </c>
      <c r="AL385" t="str">
        <f t="shared" ca="1" si="143"/>
        <v/>
      </c>
      <c r="AM385" t="str">
        <f t="shared" ca="1" si="144"/>
        <v/>
      </c>
      <c r="AN385" t="str">
        <f t="shared" ca="1" si="145"/>
        <v/>
      </c>
      <c r="AO385" t="str">
        <f t="shared" ca="1" si="146"/>
        <v/>
      </c>
      <c r="AP385" t="str">
        <f t="shared" ca="1" si="147"/>
        <v/>
      </c>
      <c r="AQ385" t="str">
        <f t="shared" ca="1" si="148"/>
        <v/>
      </c>
      <c r="AR385" t="str">
        <f t="shared" ca="1" si="149"/>
        <v/>
      </c>
      <c r="AS385" t="str">
        <f t="shared" ca="1" si="150"/>
        <v/>
      </c>
      <c r="AT385" t="str">
        <f t="shared" ca="1" si="151"/>
        <v/>
      </c>
    </row>
    <row r="386" spans="1:46" x14ac:dyDescent="0.3">
      <c r="A386" s="15">
        <v>384</v>
      </c>
      <c r="B386" s="16" t="str">
        <f t="shared" si="152"/>
        <v/>
      </c>
      <c r="C386" s="18" t="str">
        <f>IF(Protokoll!C386="","",Protokoll!C386)</f>
        <v/>
      </c>
      <c r="D386" s="18" t="str">
        <f>IF(Protokoll!D386="","",Protokoll!D386)</f>
        <v/>
      </c>
      <c r="E386" s="18" t="str">
        <f>IF(Protokoll!E386="","",Protokoll!E386)</f>
        <v/>
      </c>
      <c r="F386" s="18" t="str">
        <f>IF(Protokoll!F386="","",Protokoll!F386)</f>
        <v/>
      </c>
      <c r="G386" s="86" t="str">
        <f>IF(Protokoll!G386="","",Protokoll!G386)</f>
        <v/>
      </c>
      <c r="H386" s="18" t="str">
        <f>IF(Protokoll!H386="","",Protokoll!H386)</f>
        <v/>
      </c>
      <c r="I386" s="18" t="str">
        <f>IF(Protokoll!I386="","",Protokoll!I386)</f>
        <v/>
      </c>
      <c r="J386" s="79" t="str">
        <f>IF(Protokoll!J386="","",Protokoll!J386)</f>
        <v/>
      </c>
      <c r="K386" s="18" t="str">
        <f>IF(Protokoll!K386="","",Protokoll!K386)</f>
        <v/>
      </c>
      <c r="L386" s="18" t="str">
        <f>IF(Protokoll!L386="","",Protokoll!L386)</f>
        <v/>
      </c>
      <c r="M386" s="80" t="str">
        <f>IF(Protokoll!M386="","",Protokoll!M386)</f>
        <v/>
      </c>
      <c r="N386" s="18" t="str">
        <f ca="1">IF(Protokoll!N386="","",VLOOKUP(Protokoll!N386,(INDIRECT(CONCATENATE($B386,"!Q2:S22"))),3,1))</f>
        <v/>
      </c>
      <c r="O386" s="18" t="str">
        <f ca="1">IF(Protokoll!O386="","",VLOOKUP(Protokoll!O386,(INDIRECT(CONCATENATE($B386,"!G2:O22"))),9,1))</f>
        <v/>
      </c>
      <c r="P386" s="18" t="str">
        <f ca="1">IF(Protokoll!P386="","",VLOOKUP(Protokoll!P386,(INDIRECT(CONCATENATE($B386,"!H2:O22"))),8,1))</f>
        <v/>
      </c>
      <c r="Q386" s="18" t="str">
        <f ca="1">IF(Protokoll!Q386="","",VLOOKUP(Protokoll!Q386,(INDIRECT(CONCATENATE($B386,"!I2:O22"))),7,1))</f>
        <v/>
      </c>
      <c r="R386" s="18" t="str">
        <f ca="1">IF(Protokoll!R386="","",VLOOKUP(Protokoll!R386,(INDIRECT(CONCATENATE($B386,"!J2:O22"))),6,1))</f>
        <v/>
      </c>
      <c r="S386" s="18" t="str">
        <f ca="1">IF(Protokoll!S386="","",VLOOKUP(Protokoll!S386,(INDIRECT(CONCATENATE($B386,"!K2:O22"))),5,1))</f>
        <v/>
      </c>
      <c r="T386" s="18" t="str">
        <f ca="1">IF(Protokoll!T386="","",VLOOKUP(Protokoll!T386,(INDIRECT(CONCATENATE($B386,"!R2:S22"))),2,1))</f>
        <v/>
      </c>
      <c r="U386" s="18" t="str">
        <f ca="1">IF(Protokoll!U386="","",VLOOKUP(Protokoll!U386,(INDIRECT(CONCATENATE($B386,"!M2:O22"))),3,1))</f>
        <v/>
      </c>
      <c r="V386" s="18" t="str">
        <f ca="1">IF(Protokoll!V386="","",VLOOKUP(Protokoll!V386,(INDIRECT(CONCATENATE($B386,"!N2:O22"))),2,1))</f>
        <v/>
      </c>
      <c r="W386" s="79" t="str">
        <f>IF(Protokoll!W386="","",Protokoll!W386)</f>
        <v/>
      </c>
      <c r="X386" s="81" t="str">
        <f t="shared" ca="1" si="133"/>
        <v/>
      </c>
      <c r="AB386" t="str">
        <f t="shared" ca="1" si="134"/>
        <v/>
      </c>
      <c r="AC386" t="str">
        <f t="shared" ca="1" si="135"/>
        <v/>
      </c>
      <c r="AD386" t="str">
        <f t="shared" ca="1" si="136"/>
        <v/>
      </c>
      <c r="AE386" t="str">
        <f t="shared" ca="1" si="137"/>
        <v/>
      </c>
      <c r="AF386" t="str">
        <f t="shared" ca="1" si="138"/>
        <v/>
      </c>
      <c r="AG386" t="str">
        <f t="shared" ca="1" si="139"/>
        <v/>
      </c>
      <c r="AH386" t="str">
        <f t="shared" ca="1" si="140"/>
        <v/>
      </c>
      <c r="AI386" t="str">
        <f t="shared" ca="1" si="141"/>
        <v/>
      </c>
      <c r="AJ386" t="str">
        <f t="shared" ca="1" si="142"/>
        <v/>
      </c>
      <c r="AL386" t="str">
        <f t="shared" ca="1" si="143"/>
        <v/>
      </c>
      <c r="AM386" t="str">
        <f t="shared" ca="1" si="144"/>
        <v/>
      </c>
      <c r="AN386" t="str">
        <f t="shared" ca="1" si="145"/>
        <v/>
      </c>
      <c r="AO386" t="str">
        <f t="shared" ca="1" si="146"/>
        <v/>
      </c>
      <c r="AP386" t="str">
        <f t="shared" ca="1" si="147"/>
        <v/>
      </c>
      <c r="AQ386" t="str">
        <f t="shared" ca="1" si="148"/>
        <v/>
      </c>
      <c r="AR386" t="str">
        <f t="shared" ca="1" si="149"/>
        <v/>
      </c>
      <c r="AS386" t="str">
        <f t="shared" ca="1" si="150"/>
        <v/>
      </c>
      <c r="AT386" t="str">
        <f t="shared" ca="1" si="151"/>
        <v/>
      </c>
    </row>
    <row r="387" spans="1:46" x14ac:dyDescent="0.3">
      <c r="A387" s="2">
        <v>385</v>
      </c>
      <c r="B387" s="19" t="str">
        <f t="shared" si="152"/>
        <v/>
      </c>
      <c r="C387" s="20" t="str">
        <f>IF(Protokoll!C387="","",Protokoll!C387)</f>
        <v/>
      </c>
      <c r="D387" s="20" t="str">
        <f>IF(Protokoll!D387="","",Protokoll!D387)</f>
        <v/>
      </c>
      <c r="E387" s="20" t="str">
        <f>IF(Protokoll!E387="","",Protokoll!E387)</f>
        <v/>
      </c>
      <c r="F387" s="20" t="str">
        <f>IF(Protokoll!F387="","",Protokoll!F387)</f>
        <v/>
      </c>
      <c r="G387" s="82" t="str">
        <f>IF(Protokoll!G387="","",Protokoll!G387)</f>
        <v/>
      </c>
      <c r="H387" s="20" t="str">
        <f>IF(Protokoll!H387="","",Protokoll!H387)</f>
        <v/>
      </c>
      <c r="I387" s="20" t="str">
        <f>IF(Protokoll!I387="","",Protokoll!I387)</f>
        <v/>
      </c>
      <c r="J387" s="83" t="str">
        <f>IF(Protokoll!J387="","",Protokoll!J387)</f>
        <v/>
      </c>
      <c r="K387" s="20" t="str">
        <f>IF(Protokoll!K387="","",Protokoll!K387)</f>
        <v/>
      </c>
      <c r="L387" s="20" t="str">
        <f>IF(Protokoll!L387="","",Protokoll!L387)</f>
        <v/>
      </c>
      <c r="M387" s="84" t="str">
        <f>IF(Protokoll!M387="","",Protokoll!M387)</f>
        <v/>
      </c>
      <c r="N387" s="20" t="str">
        <f ca="1">IF(Protokoll!N387="","",VLOOKUP(Protokoll!N387,(INDIRECT(CONCATENATE($B387,"!Q2:S22"))),3,1))</f>
        <v/>
      </c>
      <c r="O387" s="20" t="str">
        <f ca="1">IF(Protokoll!O387="","",VLOOKUP(Protokoll!O387,(INDIRECT(CONCATENATE($B387,"!G2:O22"))),9,1))</f>
        <v/>
      </c>
      <c r="P387" s="20" t="str">
        <f ca="1">IF(Protokoll!P387="","",VLOOKUP(Protokoll!P387,(INDIRECT(CONCATENATE($B387,"!H2:O22"))),8,1))</f>
        <v/>
      </c>
      <c r="Q387" s="20" t="str">
        <f ca="1">IF(Protokoll!Q387="","",VLOOKUP(Protokoll!Q387,(INDIRECT(CONCATENATE($B387,"!I2:O22"))),7,1))</f>
        <v/>
      </c>
      <c r="R387" s="20" t="str">
        <f ca="1">IF(Protokoll!R387="","",VLOOKUP(Protokoll!R387,(INDIRECT(CONCATENATE($B387,"!J2:O22"))),6,1))</f>
        <v/>
      </c>
      <c r="S387" s="20" t="str">
        <f ca="1">IF(Protokoll!S387="","",VLOOKUP(Protokoll!S387,(INDIRECT(CONCATENATE($B387,"!K2:O22"))),5,1))</f>
        <v/>
      </c>
      <c r="T387" s="20" t="str">
        <f ca="1">IF(Protokoll!T387="","",VLOOKUP(Protokoll!T387,(INDIRECT(CONCATENATE($B387,"!R2:S22"))),2,1))</f>
        <v/>
      </c>
      <c r="U387" s="20" t="str">
        <f ca="1">IF(Protokoll!U387="","",VLOOKUP(Protokoll!U387,(INDIRECT(CONCATENATE($B387,"!M2:O22"))),3,1))</f>
        <v/>
      </c>
      <c r="V387" s="20" t="str">
        <f ca="1">IF(Protokoll!V387="","",VLOOKUP(Protokoll!V387,(INDIRECT(CONCATENATE($B387,"!N2:O22"))),2,1))</f>
        <v/>
      </c>
      <c r="W387" s="83" t="str">
        <f>IF(Protokoll!W387="","",Protokoll!W387)</f>
        <v/>
      </c>
      <c r="X387" s="85" t="str">
        <f t="shared" ca="1" si="133"/>
        <v/>
      </c>
      <c r="AB387" t="str">
        <f t="shared" ca="1" si="134"/>
        <v/>
      </c>
      <c r="AC387" t="str">
        <f t="shared" ca="1" si="135"/>
        <v/>
      </c>
      <c r="AD387" t="str">
        <f t="shared" ca="1" si="136"/>
        <v/>
      </c>
      <c r="AE387" t="str">
        <f t="shared" ca="1" si="137"/>
        <v/>
      </c>
      <c r="AF387" t="str">
        <f t="shared" ca="1" si="138"/>
        <v/>
      </c>
      <c r="AG387" t="str">
        <f t="shared" ca="1" si="139"/>
        <v/>
      </c>
      <c r="AH387" t="str">
        <f t="shared" ca="1" si="140"/>
        <v/>
      </c>
      <c r="AI387" t="str">
        <f t="shared" ca="1" si="141"/>
        <v/>
      </c>
      <c r="AJ387" t="str">
        <f t="shared" ca="1" si="142"/>
        <v/>
      </c>
      <c r="AL387" t="str">
        <f t="shared" ca="1" si="143"/>
        <v/>
      </c>
      <c r="AM387" t="str">
        <f t="shared" ca="1" si="144"/>
        <v/>
      </c>
      <c r="AN387" t="str">
        <f t="shared" ca="1" si="145"/>
        <v/>
      </c>
      <c r="AO387" t="str">
        <f t="shared" ca="1" si="146"/>
        <v/>
      </c>
      <c r="AP387" t="str">
        <f t="shared" ca="1" si="147"/>
        <v/>
      </c>
      <c r="AQ387" t="str">
        <f t="shared" ca="1" si="148"/>
        <v/>
      </c>
      <c r="AR387" t="str">
        <f t="shared" ca="1" si="149"/>
        <v/>
      </c>
      <c r="AS387" t="str">
        <f t="shared" ca="1" si="150"/>
        <v/>
      </c>
      <c r="AT387" t="str">
        <f t="shared" ca="1" si="151"/>
        <v/>
      </c>
    </row>
    <row r="388" spans="1:46" x14ac:dyDescent="0.3">
      <c r="A388" s="15">
        <v>386</v>
      </c>
      <c r="B388" s="16" t="str">
        <f t="shared" si="152"/>
        <v/>
      </c>
      <c r="C388" s="18" t="str">
        <f>IF(Protokoll!C388="","",Protokoll!C388)</f>
        <v/>
      </c>
      <c r="D388" s="18" t="str">
        <f>IF(Protokoll!D388="","",Protokoll!D388)</f>
        <v/>
      </c>
      <c r="E388" s="18" t="str">
        <f>IF(Protokoll!E388="","",Protokoll!E388)</f>
        <v/>
      </c>
      <c r="F388" s="18" t="str">
        <f>IF(Protokoll!F388="","",Protokoll!F388)</f>
        <v/>
      </c>
      <c r="G388" s="86" t="str">
        <f>IF(Protokoll!G388="","",Protokoll!G388)</f>
        <v/>
      </c>
      <c r="H388" s="18" t="str">
        <f>IF(Protokoll!H388="","",Protokoll!H388)</f>
        <v/>
      </c>
      <c r="I388" s="18" t="str">
        <f>IF(Protokoll!I388="","",Protokoll!I388)</f>
        <v/>
      </c>
      <c r="J388" s="79" t="str">
        <f>IF(Protokoll!J388="","",Protokoll!J388)</f>
        <v/>
      </c>
      <c r="K388" s="18" t="str">
        <f>IF(Protokoll!K388="","",Protokoll!K388)</f>
        <v/>
      </c>
      <c r="L388" s="18" t="str">
        <f>IF(Protokoll!L388="","",Protokoll!L388)</f>
        <v/>
      </c>
      <c r="M388" s="80" t="str">
        <f>IF(Protokoll!M388="","",Protokoll!M388)</f>
        <v/>
      </c>
      <c r="N388" s="18" t="str">
        <f ca="1">IF(Protokoll!N388="","",VLOOKUP(Protokoll!N388,(INDIRECT(CONCATENATE($B388,"!Q2:S22"))),3,1))</f>
        <v/>
      </c>
      <c r="O388" s="18" t="str">
        <f ca="1">IF(Protokoll!O388="","",VLOOKUP(Protokoll!O388,(INDIRECT(CONCATENATE($B388,"!G2:O22"))),9,1))</f>
        <v/>
      </c>
      <c r="P388" s="18" t="str">
        <f ca="1">IF(Protokoll!P388="","",VLOOKUP(Protokoll!P388,(INDIRECT(CONCATENATE($B388,"!H2:O22"))),8,1))</f>
        <v/>
      </c>
      <c r="Q388" s="18" t="str">
        <f ca="1">IF(Protokoll!Q388="","",VLOOKUP(Protokoll!Q388,(INDIRECT(CONCATENATE($B388,"!I2:O22"))),7,1))</f>
        <v/>
      </c>
      <c r="R388" s="18" t="str">
        <f ca="1">IF(Protokoll!R388="","",VLOOKUP(Protokoll!R388,(INDIRECT(CONCATENATE($B388,"!J2:O22"))),6,1))</f>
        <v/>
      </c>
      <c r="S388" s="18" t="str">
        <f ca="1">IF(Protokoll!S388="","",VLOOKUP(Protokoll!S388,(INDIRECT(CONCATENATE($B388,"!K2:O22"))),5,1))</f>
        <v/>
      </c>
      <c r="T388" s="18" t="str">
        <f ca="1">IF(Protokoll!T388="","",VLOOKUP(Protokoll!T388,(INDIRECT(CONCATENATE($B388,"!R2:S22"))),2,1))</f>
        <v/>
      </c>
      <c r="U388" s="18" t="str">
        <f ca="1">IF(Protokoll!U388="","",VLOOKUP(Protokoll!U388,(INDIRECT(CONCATENATE($B388,"!M2:O22"))),3,1))</f>
        <v/>
      </c>
      <c r="V388" s="18" t="str">
        <f ca="1">IF(Protokoll!V388="","",VLOOKUP(Protokoll!V388,(INDIRECT(CONCATENATE($B388,"!N2:O22"))),2,1))</f>
        <v/>
      </c>
      <c r="W388" s="79" t="str">
        <f>IF(Protokoll!W388="","",Protokoll!W388)</f>
        <v/>
      </c>
      <c r="X388" s="81" t="str">
        <f t="shared" ca="1" si="133"/>
        <v/>
      </c>
      <c r="AB388" t="str">
        <f t="shared" ca="1" si="134"/>
        <v/>
      </c>
      <c r="AC388" t="str">
        <f t="shared" ca="1" si="135"/>
        <v/>
      </c>
      <c r="AD388" t="str">
        <f t="shared" ca="1" si="136"/>
        <v/>
      </c>
      <c r="AE388" t="str">
        <f t="shared" ca="1" si="137"/>
        <v/>
      </c>
      <c r="AF388" t="str">
        <f t="shared" ca="1" si="138"/>
        <v/>
      </c>
      <c r="AG388" t="str">
        <f t="shared" ca="1" si="139"/>
        <v/>
      </c>
      <c r="AH388" t="str">
        <f t="shared" ca="1" si="140"/>
        <v/>
      </c>
      <c r="AI388" t="str">
        <f t="shared" ca="1" si="141"/>
        <v/>
      </c>
      <c r="AJ388" t="str">
        <f t="shared" ca="1" si="142"/>
        <v/>
      </c>
      <c r="AL388" t="str">
        <f t="shared" ca="1" si="143"/>
        <v/>
      </c>
      <c r="AM388" t="str">
        <f t="shared" ca="1" si="144"/>
        <v/>
      </c>
      <c r="AN388" t="str">
        <f t="shared" ca="1" si="145"/>
        <v/>
      </c>
      <c r="AO388" t="str">
        <f t="shared" ca="1" si="146"/>
        <v/>
      </c>
      <c r="AP388" t="str">
        <f t="shared" ca="1" si="147"/>
        <v/>
      </c>
      <c r="AQ388" t="str">
        <f t="shared" ca="1" si="148"/>
        <v/>
      </c>
      <c r="AR388" t="str">
        <f t="shared" ca="1" si="149"/>
        <v/>
      </c>
      <c r="AS388" t="str">
        <f t="shared" ca="1" si="150"/>
        <v/>
      </c>
      <c r="AT388" t="str">
        <f t="shared" ca="1" si="151"/>
        <v/>
      </c>
    </row>
    <row r="389" spans="1:46" x14ac:dyDescent="0.3">
      <c r="A389" s="2">
        <v>387</v>
      </c>
      <c r="B389" s="19" t="str">
        <f t="shared" si="152"/>
        <v/>
      </c>
      <c r="C389" s="20" t="str">
        <f>IF(Protokoll!C389="","",Protokoll!C389)</f>
        <v/>
      </c>
      <c r="D389" s="20" t="str">
        <f>IF(Protokoll!D389="","",Protokoll!D389)</f>
        <v/>
      </c>
      <c r="E389" s="20" t="str">
        <f>IF(Protokoll!E389="","",Protokoll!E389)</f>
        <v/>
      </c>
      <c r="F389" s="20" t="str">
        <f>IF(Protokoll!F389="","",Protokoll!F389)</f>
        <v/>
      </c>
      <c r="G389" s="82" t="str">
        <f>IF(Protokoll!G389="","",Protokoll!G389)</f>
        <v/>
      </c>
      <c r="H389" s="20" t="str">
        <f>IF(Protokoll!H389="","",Protokoll!H389)</f>
        <v/>
      </c>
      <c r="I389" s="20" t="str">
        <f>IF(Protokoll!I389="","",Protokoll!I389)</f>
        <v/>
      </c>
      <c r="J389" s="83" t="str">
        <f>IF(Protokoll!J389="","",Protokoll!J389)</f>
        <v/>
      </c>
      <c r="K389" s="20" t="str">
        <f>IF(Protokoll!K389="","",Protokoll!K389)</f>
        <v/>
      </c>
      <c r="L389" s="20" t="str">
        <f>IF(Protokoll!L389="","",Protokoll!L389)</f>
        <v/>
      </c>
      <c r="M389" s="84" t="str">
        <f>IF(Protokoll!M389="","",Protokoll!M389)</f>
        <v/>
      </c>
      <c r="N389" s="20" t="str">
        <f ca="1">IF(Protokoll!N389="","",VLOOKUP(Protokoll!N389,(INDIRECT(CONCATENATE($B389,"!Q2:S22"))),3,1))</f>
        <v/>
      </c>
      <c r="O389" s="20" t="str">
        <f ca="1">IF(Protokoll!O389="","",VLOOKUP(Protokoll!O389,(INDIRECT(CONCATENATE($B389,"!G2:O22"))),9,1))</f>
        <v/>
      </c>
      <c r="P389" s="20" t="str">
        <f ca="1">IF(Protokoll!P389="","",VLOOKUP(Protokoll!P389,(INDIRECT(CONCATENATE($B389,"!H2:O22"))),8,1))</f>
        <v/>
      </c>
      <c r="Q389" s="20" t="str">
        <f ca="1">IF(Protokoll!Q389="","",VLOOKUP(Protokoll!Q389,(INDIRECT(CONCATENATE($B389,"!I2:O22"))),7,1))</f>
        <v/>
      </c>
      <c r="R389" s="20" t="str">
        <f ca="1">IF(Protokoll!R389="","",VLOOKUP(Protokoll!R389,(INDIRECT(CONCATENATE($B389,"!J2:O22"))),6,1))</f>
        <v/>
      </c>
      <c r="S389" s="20" t="str">
        <f ca="1">IF(Protokoll!S389="","",VLOOKUP(Protokoll!S389,(INDIRECT(CONCATENATE($B389,"!K2:O22"))),5,1))</f>
        <v/>
      </c>
      <c r="T389" s="20" t="str">
        <f ca="1">IF(Protokoll!T389="","",VLOOKUP(Protokoll!T389,(INDIRECT(CONCATENATE($B389,"!R2:S22"))),2,1))</f>
        <v/>
      </c>
      <c r="U389" s="20" t="str">
        <f ca="1">IF(Protokoll!U389="","",VLOOKUP(Protokoll!U389,(INDIRECT(CONCATENATE($B389,"!M2:O22"))),3,1))</f>
        <v/>
      </c>
      <c r="V389" s="20" t="str">
        <f ca="1">IF(Protokoll!V389="","",VLOOKUP(Protokoll!V389,(INDIRECT(CONCATENATE($B389,"!N2:O22"))),2,1))</f>
        <v/>
      </c>
      <c r="W389" s="83" t="str">
        <f>IF(Protokoll!W389="","",Protokoll!W389)</f>
        <v/>
      </c>
      <c r="X389" s="85" t="str">
        <f t="shared" ca="1" si="133"/>
        <v/>
      </c>
      <c r="AB389" t="str">
        <f t="shared" ca="1" si="134"/>
        <v/>
      </c>
      <c r="AC389" t="str">
        <f t="shared" ca="1" si="135"/>
        <v/>
      </c>
      <c r="AD389" t="str">
        <f t="shared" ca="1" si="136"/>
        <v/>
      </c>
      <c r="AE389" t="str">
        <f t="shared" ca="1" si="137"/>
        <v/>
      </c>
      <c r="AF389" t="str">
        <f t="shared" ca="1" si="138"/>
        <v/>
      </c>
      <c r="AG389" t="str">
        <f t="shared" ca="1" si="139"/>
        <v/>
      </c>
      <c r="AH389" t="str">
        <f t="shared" ca="1" si="140"/>
        <v/>
      </c>
      <c r="AI389" t="str">
        <f t="shared" ca="1" si="141"/>
        <v/>
      </c>
      <c r="AJ389" t="str">
        <f t="shared" ca="1" si="142"/>
        <v/>
      </c>
      <c r="AL389" t="str">
        <f t="shared" ca="1" si="143"/>
        <v/>
      </c>
      <c r="AM389" t="str">
        <f t="shared" ca="1" si="144"/>
        <v/>
      </c>
      <c r="AN389" t="str">
        <f t="shared" ca="1" si="145"/>
        <v/>
      </c>
      <c r="AO389" t="str">
        <f t="shared" ca="1" si="146"/>
        <v/>
      </c>
      <c r="AP389" t="str">
        <f t="shared" ca="1" si="147"/>
        <v/>
      </c>
      <c r="AQ389" t="str">
        <f t="shared" ca="1" si="148"/>
        <v/>
      </c>
      <c r="AR389" t="str">
        <f t="shared" ca="1" si="149"/>
        <v/>
      </c>
      <c r="AS389" t="str">
        <f t="shared" ca="1" si="150"/>
        <v/>
      </c>
      <c r="AT389" t="str">
        <f t="shared" ca="1" si="151"/>
        <v/>
      </c>
    </row>
    <row r="390" spans="1:46" x14ac:dyDescent="0.3">
      <c r="A390" s="15">
        <v>388</v>
      </c>
      <c r="B390" s="16" t="str">
        <f t="shared" si="152"/>
        <v/>
      </c>
      <c r="C390" s="18" t="str">
        <f>IF(Protokoll!C390="","",Protokoll!C390)</f>
        <v/>
      </c>
      <c r="D390" s="18" t="str">
        <f>IF(Protokoll!D390="","",Protokoll!D390)</f>
        <v/>
      </c>
      <c r="E390" s="18" t="str">
        <f>IF(Protokoll!E390="","",Protokoll!E390)</f>
        <v/>
      </c>
      <c r="F390" s="18" t="str">
        <f>IF(Protokoll!F390="","",Protokoll!F390)</f>
        <v/>
      </c>
      <c r="G390" s="86" t="str">
        <f>IF(Protokoll!G390="","",Protokoll!G390)</f>
        <v/>
      </c>
      <c r="H390" s="18" t="str">
        <f>IF(Protokoll!H390="","",Protokoll!H390)</f>
        <v/>
      </c>
      <c r="I390" s="18" t="str">
        <f>IF(Protokoll!I390="","",Protokoll!I390)</f>
        <v/>
      </c>
      <c r="J390" s="79" t="str">
        <f>IF(Protokoll!J390="","",Protokoll!J390)</f>
        <v/>
      </c>
      <c r="K390" s="18" t="str">
        <f>IF(Protokoll!K390="","",Protokoll!K390)</f>
        <v/>
      </c>
      <c r="L390" s="18" t="str">
        <f>IF(Protokoll!L390="","",Protokoll!L390)</f>
        <v/>
      </c>
      <c r="M390" s="80" t="str">
        <f>IF(Protokoll!M390="","",Protokoll!M390)</f>
        <v/>
      </c>
      <c r="N390" s="18" t="str">
        <f ca="1">IF(Protokoll!N390="","",VLOOKUP(Protokoll!N390,(INDIRECT(CONCATENATE($B390,"!Q2:S22"))),3,1))</f>
        <v/>
      </c>
      <c r="O390" s="18" t="str">
        <f ca="1">IF(Protokoll!O390="","",VLOOKUP(Protokoll!O390,(INDIRECT(CONCATENATE($B390,"!G2:O22"))),9,1))</f>
        <v/>
      </c>
      <c r="P390" s="18" t="str">
        <f ca="1">IF(Protokoll!P390="","",VLOOKUP(Protokoll!P390,(INDIRECT(CONCATENATE($B390,"!H2:O22"))),8,1))</f>
        <v/>
      </c>
      <c r="Q390" s="18" t="str">
        <f ca="1">IF(Protokoll!Q390="","",VLOOKUP(Protokoll!Q390,(INDIRECT(CONCATENATE($B390,"!I2:O22"))),7,1))</f>
        <v/>
      </c>
      <c r="R390" s="18" t="str">
        <f ca="1">IF(Protokoll!R390="","",VLOOKUP(Protokoll!R390,(INDIRECT(CONCATENATE($B390,"!J2:O22"))),6,1))</f>
        <v/>
      </c>
      <c r="S390" s="18" t="str">
        <f ca="1">IF(Protokoll!S390="","",VLOOKUP(Protokoll!S390,(INDIRECT(CONCATENATE($B390,"!K2:O22"))),5,1))</f>
        <v/>
      </c>
      <c r="T390" s="18" t="str">
        <f ca="1">IF(Protokoll!T390="","",VLOOKUP(Protokoll!T390,(INDIRECT(CONCATENATE($B390,"!R2:S22"))),2,1))</f>
        <v/>
      </c>
      <c r="U390" s="18" t="str">
        <f ca="1">IF(Protokoll!U390="","",VLOOKUP(Protokoll!U390,(INDIRECT(CONCATENATE($B390,"!M2:O22"))),3,1))</f>
        <v/>
      </c>
      <c r="V390" s="18" t="str">
        <f ca="1">IF(Protokoll!V390="","",VLOOKUP(Protokoll!V390,(INDIRECT(CONCATENATE($B390,"!N2:O22"))),2,1))</f>
        <v/>
      </c>
      <c r="W390" s="79" t="str">
        <f>IF(Protokoll!W390="","",Protokoll!W390)</f>
        <v/>
      </c>
      <c r="X390" s="81" t="str">
        <f t="shared" ref="X390:X402" ca="1" si="153">IF((COUNT(N390:V390))=0,"",(SUM(AB390:AJ390)/8))</f>
        <v/>
      </c>
      <c r="AB390" t="str">
        <f t="shared" ca="1" si="134"/>
        <v/>
      </c>
      <c r="AC390" t="str">
        <f t="shared" ca="1" si="135"/>
        <v/>
      </c>
      <c r="AD390" t="str">
        <f t="shared" ca="1" si="136"/>
        <v/>
      </c>
      <c r="AE390" t="str">
        <f t="shared" ca="1" si="137"/>
        <v/>
      </c>
      <c r="AF390" t="str">
        <f t="shared" ca="1" si="138"/>
        <v/>
      </c>
      <c r="AG390" t="str">
        <f t="shared" ca="1" si="139"/>
        <v/>
      </c>
      <c r="AH390" t="str">
        <f t="shared" ca="1" si="140"/>
        <v/>
      </c>
      <c r="AI390" t="str">
        <f t="shared" ca="1" si="141"/>
        <v/>
      </c>
      <c r="AJ390" t="str">
        <f t="shared" ca="1" si="142"/>
        <v/>
      </c>
      <c r="AL390" t="str">
        <f t="shared" ca="1" si="143"/>
        <v/>
      </c>
      <c r="AM390" t="str">
        <f t="shared" ca="1" si="144"/>
        <v/>
      </c>
      <c r="AN390" t="str">
        <f t="shared" ca="1" si="145"/>
        <v/>
      </c>
      <c r="AO390" t="str">
        <f t="shared" ca="1" si="146"/>
        <v/>
      </c>
      <c r="AP390" t="str">
        <f t="shared" ca="1" si="147"/>
        <v/>
      </c>
      <c r="AQ390" t="str">
        <f t="shared" ca="1" si="148"/>
        <v/>
      </c>
      <c r="AR390" t="str">
        <f t="shared" ca="1" si="149"/>
        <v/>
      </c>
      <c r="AS390" t="str">
        <f t="shared" ca="1" si="150"/>
        <v/>
      </c>
      <c r="AT390" t="str">
        <f t="shared" ca="1" si="151"/>
        <v/>
      </c>
    </row>
    <row r="391" spans="1:46" x14ac:dyDescent="0.3">
      <c r="A391" s="2">
        <v>389</v>
      </c>
      <c r="B391" s="19" t="str">
        <f t="shared" si="152"/>
        <v/>
      </c>
      <c r="C391" s="20" t="str">
        <f>IF(Protokoll!C391="","",Protokoll!C391)</f>
        <v/>
      </c>
      <c r="D391" s="20" t="str">
        <f>IF(Protokoll!D391="","",Protokoll!D391)</f>
        <v/>
      </c>
      <c r="E391" s="20" t="str">
        <f>IF(Protokoll!E391="","",Protokoll!E391)</f>
        <v/>
      </c>
      <c r="F391" s="20" t="str">
        <f>IF(Protokoll!F391="","",Protokoll!F391)</f>
        <v/>
      </c>
      <c r="G391" s="82" t="str">
        <f>IF(Protokoll!G391="","",Protokoll!G391)</f>
        <v/>
      </c>
      <c r="H391" s="20" t="str">
        <f>IF(Protokoll!H391="","",Protokoll!H391)</f>
        <v/>
      </c>
      <c r="I391" s="20" t="str">
        <f>IF(Protokoll!I391="","",Protokoll!I391)</f>
        <v/>
      </c>
      <c r="J391" s="83" t="str">
        <f>IF(Protokoll!J391="","",Protokoll!J391)</f>
        <v/>
      </c>
      <c r="K391" s="20" t="str">
        <f>IF(Protokoll!K391="","",Protokoll!K391)</f>
        <v/>
      </c>
      <c r="L391" s="20" t="str">
        <f>IF(Protokoll!L391="","",Protokoll!L391)</f>
        <v/>
      </c>
      <c r="M391" s="84" t="str">
        <f>IF(Protokoll!M391="","",Protokoll!M391)</f>
        <v/>
      </c>
      <c r="N391" s="20" t="str">
        <f ca="1">IF(Protokoll!N391="","",VLOOKUP(Protokoll!N391,(INDIRECT(CONCATENATE($B391,"!Q2:S22"))),3,1))</f>
        <v/>
      </c>
      <c r="O391" s="20" t="str">
        <f ca="1">IF(Protokoll!O391="","",VLOOKUP(Protokoll!O391,(INDIRECT(CONCATENATE($B391,"!G2:O22"))),9,1))</f>
        <v/>
      </c>
      <c r="P391" s="20" t="str">
        <f ca="1">IF(Protokoll!P391="","",VLOOKUP(Protokoll!P391,(INDIRECT(CONCATENATE($B391,"!H2:O22"))),8,1))</f>
        <v/>
      </c>
      <c r="Q391" s="20" t="str">
        <f ca="1">IF(Protokoll!Q391="","",VLOOKUP(Protokoll!Q391,(INDIRECT(CONCATENATE($B391,"!I2:O22"))),7,1))</f>
        <v/>
      </c>
      <c r="R391" s="20" t="str">
        <f ca="1">IF(Protokoll!R391="","",VLOOKUP(Protokoll!R391,(INDIRECT(CONCATENATE($B391,"!J2:O22"))),6,1))</f>
        <v/>
      </c>
      <c r="S391" s="20" t="str">
        <f ca="1">IF(Protokoll!S391="","",VLOOKUP(Protokoll!S391,(INDIRECT(CONCATENATE($B391,"!K2:O22"))),5,1))</f>
        <v/>
      </c>
      <c r="T391" s="20" t="str">
        <f ca="1">IF(Protokoll!T391="","",VLOOKUP(Protokoll!T391,(INDIRECT(CONCATENATE($B391,"!R2:S22"))),2,1))</f>
        <v/>
      </c>
      <c r="U391" s="20" t="str">
        <f ca="1">IF(Protokoll!U391="","",VLOOKUP(Protokoll!U391,(INDIRECT(CONCATENATE($B391,"!M2:O22"))),3,1))</f>
        <v/>
      </c>
      <c r="V391" s="20" t="str">
        <f ca="1">IF(Protokoll!V391="","",VLOOKUP(Protokoll!V391,(INDIRECT(CONCATENATE($B391,"!N2:O22"))),2,1))</f>
        <v/>
      </c>
      <c r="W391" s="83" t="str">
        <f>IF(Protokoll!W391="","",Protokoll!W391)</f>
        <v/>
      </c>
      <c r="X391" s="85" t="str">
        <f t="shared" ca="1" si="153"/>
        <v/>
      </c>
      <c r="AB391" t="str">
        <f t="shared" ca="1" si="134"/>
        <v/>
      </c>
      <c r="AC391" t="str">
        <f t="shared" ca="1" si="135"/>
        <v/>
      </c>
      <c r="AD391" t="str">
        <f t="shared" ca="1" si="136"/>
        <v/>
      </c>
      <c r="AE391" t="str">
        <f t="shared" ca="1" si="137"/>
        <v/>
      </c>
      <c r="AF391" t="str">
        <f t="shared" ca="1" si="138"/>
        <v/>
      </c>
      <c r="AG391" t="str">
        <f t="shared" ca="1" si="139"/>
        <v/>
      </c>
      <c r="AH391" t="str">
        <f t="shared" ca="1" si="140"/>
        <v/>
      </c>
      <c r="AI391" t="str">
        <f t="shared" ca="1" si="141"/>
        <v/>
      </c>
      <c r="AJ391" t="str">
        <f t="shared" ca="1" si="142"/>
        <v/>
      </c>
      <c r="AL391" t="str">
        <f t="shared" ca="1" si="143"/>
        <v/>
      </c>
      <c r="AM391" t="str">
        <f t="shared" ca="1" si="144"/>
        <v/>
      </c>
      <c r="AN391" t="str">
        <f t="shared" ca="1" si="145"/>
        <v/>
      </c>
      <c r="AO391" t="str">
        <f t="shared" ca="1" si="146"/>
        <v/>
      </c>
      <c r="AP391" t="str">
        <f t="shared" ca="1" si="147"/>
        <v/>
      </c>
      <c r="AQ391" t="str">
        <f t="shared" ca="1" si="148"/>
        <v/>
      </c>
      <c r="AR391" t="str">
        <f t="shared" ca="1" si="149"/>
        <v/>
      </c>
      <c r="AS391" t="str">
        <f t="shared" ca="1" si="150"/>
        <v/>
      </c>
      <c r="AT391" t="str">
        <f t="shared" ca="1" si="151"/>
        <v/>
      </c>
    </row>
    <row r="392" spans="1:46" x14ac:dyDescent="0.3">
      <c r="A392" s="15">
        <v>390</v>
      </c>
      <c r="B392" s="16" t="str">
        <f t="shared" si="152"/>
        <v/>
      </c>
      <c r="C392" s="18" t="str">
        <f>IF(Protokoll!C392="","",Protokoll!C392)</f>
        <v/>
      </c>
      <c r="D392" s="18" t="str">
        <f>IF(Protokoll!D392="","",Protokoll!D392)</f>
        <v/>
      </c>
      <c r="E392" s="18" t="str">
        <f>IF(Protokoll!E392="","",Protokoll!E392)</f>
        <v/>
      </c>
      <c r="F392" s="18" t="str">
        <f>IF(Protokoll!F392="","",Protokoll!F392)</f>
        <v/>
      </c>
      <c r="G392" s="86" t="str">
        <f>IF(Protokoll!G392="","",Protokoll!G392)</f>
        <v/>
      </c>
      <c r="H392" s="18" t="str">
        <f>IF(Protokoll!H392="","",Protokoll!H392)</f>
        <v/>
      </c>
      <c r="I392" s="18" t="str">
        <f>IF(Protokoll!I392="","",Protokoll!I392)</f>
        <v/>
      </c>
      <c r="J392" s="79" t="str">
        <f>IF(Protokoll!J392="","",Protokoll!J392)</f>
        <v/>
      </c>
      <c r="K392" s="18" t="str">
        <f>IF(Protokoll!K392="","",Protokoll!K392)</f>
        <v/>
      </c>
      <c r="L392" s="18" t="str">
        <f>IF(Protokoll!L392="","",Protokoll!L392)</f>
        <v/>
      </c>
      <c r="M392" s="80" t="str">
        <f>IF(Protokoll!M392="","",Protokoll!M392)</f>
        <v/>
      </c>
      <c r="N392" s="18" t="str">
        <f ca="1">IF(Protokoll!N392="","",VLOOKUP(Protokoll!N392,(INDIRECT(CONCATENATE($B392,"!Q2:S22"))),3,1))</f>
        <v/>
      </c>
      <c r="O392" s="18" t="str">
        <f ca="1">IF(Protokoll!O392="","",VLOOKUP(Protokoll!O392,(INDIRECT(CONCATENATE($B392,"!G2:O22"))),9,1))</f>
        <v/>
      </c>
      <c r="P392" s="18" t="str">
        <f ca="1">IF(Protokoll!P392="","",VLOOKUP(Protokoll!P392,(INDIRECT(CONCATENATE($B392,"!H2:O22"))),8,1))</f>
        <v/>
      </c>
      <c r="Q392" s="18" t="str">
        <f ca="1">IF(Protokoll!Q392="","",VLOOKUP(Protokoll!Q392,(INDIRECT(CONCATENATE($B392,"!I2:O22"))),7,1))</f>
        <v/>
      </c>
      <c r="R392" s="18" t="str">
        <f ca="1">IF(Protokoll!R392="","",VLOOKUP(Protokoll!R392,(INDIRECT(CONCATENATE($B392,"!J2:O22"))),6,1))</f>
        <v/>
      </c>
      <c r="S392" s="18" t="str">
        <f ca="1">IF(Protokoll!S392="","",VLOOKUP(Protokoll!S392,(INDIRECT(CONCATENATE($B392,"!K2:O22"))),5,1))</f>
        <v/>
      </c>
      <c r="T392" s="18" t="str">
        <f ca="1">IF(Protokoll!T392="","",VLOOKUP(Protokoll!T392,(INDIRECT(CONCATENATE($B392,"!R2:S22"))),2,1))</f>
        <v/>
      </c>
      <c r="U392" s="18" t="str">
        <f ca="1">IF(Protokoll!U392="","",VLOOKUP(Protokoll!U392,(INDIRECT(CONCATENATE($B392,"!M2:O22"))),3,1))</f>
        <v/>
      </c>
      <c r="V392" s="18" t="str">
        <f ca="1">IF(Protokoll!V392="","",VLOOKUP(Protokoll!V392,(INDIRECT(CONCATENATE($B392,"!N2:O22"))),2,1))</f>
        <v/>
      </c>
      <c r="W392" s="79" t="str">
        <f>IF(Protokoll!W392="","",Protokoll!W392)</f>
        <v/>
      </c>
      <c r="X392" s="81" t="str">
        <f t="shared" ca="1" si="153"/>
        <v/>
      </c>
      <c r="AB392" t="str">
        <f t="shared" ca="1" si="134"/>
        <v/>
      </c>
      <c r="AC392" t="str">
        <f t="shared" ca="1" si="135"/>
        <v/>
      </c>
      <c r="AD392" t="str">
        <f t="shared" ca="1" si="136"/>
        <v/>
      </c>
      <c r="AE392" t="str">
        <f t="shared" ca="1" si="137"/>
        <v/>
      </c>
      <c r="AF392" t="str">
        <f t="shared" ca="1" si="138"/>
        <v/>
      </c>
      <c r="AG392" t="str">
        <f t="shared" ca="1" si="139"/>
        <v/>
      </c>
      <c r="AH392" t="str">
        <f t="shared" ca="1" si="140"/>
        <v/>
      </c>
      <c r="AI392" t="str">
        <f t="shared" ca="1" si="141"/>
        <v/>
      </c>
      <c r="AJ392" t="str">
        <f t="shared" ca="1" si="142"/>
        <v/>
      </c>
      <c r="AL392" t="str">
        <f t="shared" ca="1" si="143"/>
        <v/>
      </c>
      <c r="AM392" t="str">
        <f t="shared" ca="1" si="144"/>
        <v/>
      </c>
      <c r="AN392" t="str">
        <f t="shared" ca="1" si="145"/>
        <v/>
      </c>
      <c r="AO392" t="str">
        <f t="shared" ca="1" si="146"/>
        <v/>
      </c>
      <c r="AP392" t="str">
        <f t="shared" ca="1" si="147"/>
        <v/>
      </c>
      <c r="AQ392" t="str">
        <f t="shared" ca="1" si="148"/>
        <v/>
      </c>
      <c r="AR392" t="str">
        <f t="shared" ca="1" si="149"/>
        <v/>
      </c>
      <c r="AS392" t="str">
        <f t="shared" ca="1" si="150"/>
        <v/>
      </c>
      <c r="AT392" t="str">
        <f t="shared" ca="1" si="151"/>
        <v/>
      </c>
    </row>
    <row r="393" spans="1:46" x14ac:dyDescent="0.3">
      <c r="A393" s="2">
        <v>391</v>
      </c>
      <c r="B393" s="19" t="str">
        <f t="shared" si="152"/>
        <v/>
      </c>
      <c r="C393" s="20" t="str">
        <f>IF(Protokoll!C393="","",Protokoll!C393)</f>
        <v/>
      </c>
      <c r="D393" s="20" t="str">
        <f>IF(Protokoll!D393="","",Protokoll!D393)</f>
        <v/>
      </c>
      <c r="E393" s="20" t="str">
        <f>IF(Protokoll!E393="","",Protokoll!E393)</f>
        <v/>
      </c>
      <c r="F393" s="20" t="str">
        <f>IF(Protokoll!F393="","",Protokoll!F393)</f>
        <v/>
      </c>
      <c r="G393" s="82" t="str">
        <f>IF(Protokoll!G393="","",Protokoll!G393)</f>
        <v/>
      </c>
      <c r="H393" s="20" t="str">
        <f>IF(Protokoll!H393="","",Protokoll!H393)</f>
        <v/>
      </c>
      <c r="I393" s="20" t="str">
        <f>IF(Protokoll!I393="","",Protokoll!I393)</f>
        <v/>
      </c>
      <c r="J393" s="83" t="str">
        <f>IF(Protokoll!J393="","",Protokoll!J393)</f>
        <v/>
      </c>
      <c r="K393" s="20" t="str">
        <f>IF(Protokoll!K393="","",Protokoll!K393)</f>
        <v/>
      </c>
      <c r="L393" s="20" t="str">
        <f>IF(Protokoll!L393="","",Protokoll!L393)</f>
        <v/>
      </c>
      <c r="M393" s="84" t="str">
        <f>IF(Protokoll!M393="","",Protokoll!M393)</f>
        <v/>
      </c>
      <c r="N393" s="20" t="str">
        <f ca="1">IF(Protokoll!N393="","",VLOOKUP(Protokoll!N393,(INDIRECT(CONCATENATE($B393,"!Q2:S22"))),3,1))</f>
        <v/>
      </c>
      <c r="O393" s="20" t="str">
        <f ca="1">IF(Protokoll!O393="","",VLOOKUP(Protokoll!O393,(INDIRECT(CONCATENATE($B393,"!G2:O22"))),9,1))</f>
        <v/>
      </c>
      <c r="P393" s="20" t="str">
        <f ca="1">IF(Protokoll!P393="","",VLOOKUP(Protokoll!P393,(INDIRECT(CONCATENATE($B393,"!H2:O22"))),8,1))</f>
        <v/>
      </c>
      <c r="Q393" s="20" t="str">
        <f ca="1">IF(Protokoll!Q393="","",VLOOKUP(Protokoll!Q393,(INDIRECT(CONCATENATE($B393,"!I2:O22"))),7,1))</f>
        <v/>
      </c>
      <c r="R393" s="20" t="str">
        <f ca="1">IF(Protokoll!R393="","",VLOOKUP(Protokoll!R393,(INDIRECT(CONCATENATE($B393,"!J2:O22"))),6,1))</f>
        <v/>
      </c>
      <c r="S393" s="20" t="str">
        <f ca="1">IF(Protokoll!S393="","",VLOOKUP(Protokoll!S393,(INDIRECT(CONCATENATE($B393,"!K2:O22"))),5,1))</f>
        <v/>
      </c>
      <c r="T393" s="20" t="str">
        <f ca="1">IF(Protokoll!T393="","",VLOOKUP(Protokoll!T393,(INDIRECT(CONCATENATE($B393,"!R2:S22"))),2,1))</f>
        <v/>
      </c>
      <c r="U393" s="20" t="str">
        <f ca="1">IF(Protokoll!U393="","",VLOOKUP(Protokoll!U393,(INDIRECT(CONCATENATE($B393,"!M2:O22"))),3,1))</f>
        <v/>
      </c>
      <c r="V393" s="20" t="str">
        <f ca="1">IF(Protokoll!V393="","",VLOOKUP(Protokoll!V393,(INDIRECT(CONCATENATE($B393,"!N2:O22"))),2,1))</f>
        <v/>
      </c>
      <c r="W393" s="83" t="str">
        <f>IF(Protokoll!W393="","",Protokoll!W393)</f>
        <v/>
      </c>
      <c r="X393" s="85" t="str">
        <f t="shared" ca="1" si="153"/>
        <v/>
      </c>
      <c r="AB393" t="str">
        <f t="shared" ca="1" si="134"/>
        <v/>
      </c>
      <c r="AC393" t="str">
        <f t="shared" ca="1" si="135"/>
        <v/>
      </c>
      <c r="AD393" t="str">
        <f t="shared" ca="1" si="136"/>
        <v/>
      </c>
      <c r="AE393" t="str">
        <f t="shared" ca="1" si="137"/>
        <v/>
      </c>
      <c r="AF393" t="str">
        <f t="shared" ca="1" si="138"/>
        <v/>
      </c>
      <c r="AG393" t="str">
        <f t="shared" ca="1" si="139"/>
        <v/>
      </c>
      <c r="AH393" t="str">
        <f t="shared" ca="1" si="140"/>
        <v/>
      </c>
      <c r="AI393" t="str">
        <f t="shared" ca="1" si="141"/>
        <v/>
      </c>
      <c r="AJ393" t="str">
        <f t="shared" ca="1" si="142"/>
        <v/>
      </c>
      <c r="AL393" t="str">
        <f t="shared" ca="1" si="143"/>
        <v/>
      </c>
      <c r="AM393" t="str">
        <f t="shared" ca="1" si="144"/>
        <v/>
      </c>
      <c r="AN393" t="str">
        <f t="shared" ca="1" si="145"/>
        <v/>
      </c>
      <c r="AO393" t="str">
        <f t="shared" ca="1" si="146"/>
        <v/>
      </c>
      <c r="AP393" t="str">
        <f t="shared" ca="1" si="147"/>
        <v/>
      </c>
      <c r="AQ393" t="str">
        <f t="shared" ca="1" si="148"/>
        <v/>
      </c>
      <c r="AR393" t="str">
        <f t="shared" ca="1" si="149"/>
        <v/>
      </c>
      <c r="AS393" t="str">
        <f t="shared" ca="1" si="150"/>
        <v/>
      </c>
      <c r="AT393" t="str">
        <f t="shared" ca="1" si="151"/>
        <v/>
      </c>
    </row>
    <row r="394" spans="1:46" x14ac:dyDescent="0.3">
      <c r="A394" s="15">
        <v>392</v>
      </c>
      <c r="B394" s="16" t="str">
        <f t="shared" si="152"/>
        <v/>
      </c>
      <c r="C394" s="18" t="str">
        <f>IF(Protokoll!C394="","",Protokoll!C394)</f>
        <v/>
      </c>
      <c r="D394" s="18" t="str">
        <f>IF(Protokoll!D394="","",Protokoll!D394)</f>
        <v/>
      </c>
      <c r="E394" s="18" t="str">
        <f>IF(Protokoll!E394="","",Protokoll!E394)</f>
        <v/>
      </c>
      <c r="F394" s="18" t="str">
        <f>IF(Protokoll!F394="","",Protokoll!F394)</f>
        <v/>
      </c>
      <c r="G394" s="86" t="str">
        <f>IF(Protokoll!G394="","",Protokoll!G394)</f>
        <v/>
      </c>
      <c r="H394" s="18" t="str">
        <f>IF(Protokoll!H394="","",Protokoll!H394)</f>
        <v/>
      </c>
      <c r="I394" s="18" t="str">
        <f>IF(Protokoll!I394="","",Protokoll!I394)</f>
        <v/>
      </c>
      <c r="J394" s="79" t="str">
        <f>IF(Protokoll!J394="","",Protokoll!J394)</f>
        <v/>
      </c>
      <c r="K394" s="18" t="str">
        <f>IF(Protokoll!K394="","",Protokoll!K394)</f>
        <v/>
      </c>
      <c r="L394" s="18" t="str">
        <f>IF(Protokoll!L394="","",Protokoll!L394)</f>
        <v/>
      </c>
      <c r="M394" s="80" t="str">
        <f>IF(Protokoll!M394="","",Protokoll!M394)</f>
        <v/>
      </c>
      <c r="N394" s="18" t="str">
        <f ca="1">IF(Protokoll!N394="","",VLOOKUP(Protokoll!N394,(INDIRECT(CONCATENATE($B394,"!Q2:S22"))),3,1))</f>
        <v/>
      </c>
      <c r="O394" s="18" t="str">
        <f ca="1">IF(Protokoll!O394="","",VLOOKUP(Protokoll!O394,(INDIRECT(CONCATENATE($B394,"!G2:O22"))),9,1))</f>
        <v/>
      </c>
      <c r="P394" s="18" t="str">
        <f ca="1">IF(Protokoll!P394="","",VLOOKUP(Protokoll!P394,(INDIRECT(CONCATENATE($B394,"!H2:O22"))),8,1))</f>
        <v/>
      </c>
      <c r="Q394" s="18" t="str">
        <f ca="1">IF(Protokoll!Q394="","",VLOOKUP(Protokoll!Q394,(INDIRECT(CONCATENATE($B394,"!I2:O22"))),7,1))</f>
        <v/>
      </c>
      <c r="R394" s="18" t="str">
        <f ca="1">IF(Protokoll!R394="","",VLOOKUP(Protokoll!R394,(INDIRECT(CONCATENATE($B394,"!J2:O22"))),6,1))</f>
        <v/>
      </c>
      <c r="S394" s="18" t="str">
        <f ca="1">IF(Protokoll!S394="","",VLOOKUP(Protokoll!S394,(INDIRECT(CONCATENATE($B394,"!K2:O22"))),5,1))</f>
        <v/>
      </c>
      <c r="T394" s="18" t="str">
        <f ca="1">IF(Protokoll!T394="","",VLOOKUP(Protokoll!T394,(INDIRECT(CONCATENATE($B394,"!R2:S22"))),2,1))</f>
        <v/>
      </c>
      <c r="U394" s="18" t="str">
        <f ca="1">IF(Protokoll!U394="","",VLOOKUP(Protokoll!U394,(INDIRECT(CONCATENATE($B394,"!M2:O22"))),3,1))</f>
        <v/>
      </c>
      <c r="V394" s="18" t="str">
        <f ca="1">IF(Protokoll!V394="","",VLOOKUP(Protokoll!V394,(INDIRECT(CONCATENATE($B394,"!N2:O22"))),2,1))</f>
        <v/>
      </c>
      <c r="W394" s="79" t="str">
        <f>IF(Protokoll!W394="","",Protokoll!W394)</f>
        <v/>
      </c>
      <c r="X394" s="81" t="str">
        <f t="shared" ca="1" si="153"/>
        <v/>
      </c>
      <c r="AB394" t="str">
        <f t="shared" ca="1" si="134"/>
        <v/>
      </c>
      <c r="AC394" t="str">
        <f t="shared" ca="1" si="135"/>
        <v/>
      </c>
      <c r="AD394" t="str">
        <f t="shared" ca="1" si="136"/>
        <v/>
      </c>
      <c r="AE394" t="str">
        <f t="shared" ca="1" si="137"/>
        <v/>
      </c>
      <c r="AF394" t="str">
        <f t="shared" ca="1" si="138"/>
        <v/>
      </c>
      <c r="AG394" t="str">
        <f t="shared" ca="1" si="139"/>
        <v/>
      </c>
      <c r="AH394" t="str">
        <f t="shared" ca="1" si="140"/>
        <v/>
      </c>
      <c r="AI394" t="str">
        <f t="shared" ca="1" si="141"/>
        <v/>
      </c>
      <c r="AJ394" t="str">
        <f t="shared" ca="1" si="142"/>
        <v/>
      </c>
      <c r="AL394" t="str">
        <f t="shared" ca="1" si="143"/>
        <v/>
      </c>
      <c r="AM394" t="str">
        <f t="shared" ca="1" si="144"/>
        <v/>
      </c>
      <c r="AN394" t="str">
        <f t="shared" ca="1" si="145"/>
        <v/>
      </c>
      <c r="AO394" t="str">
        <f t="shared" ca="1" si="146"/>
        <v/>
      </c>
      <c r="AP394" t="str">
        <f t="shared" ca="1" si="147"/>
        <v/>
      </c>
      <c r="AQ394" t="str">
        <f t="shared" ca="1" si="148"/>
        <v/>
      </c>
      <c r="AR394" t="str">
        <f t="shared" ca="1" si="149"/>
        <v/>
      </c>
      <c r="AS394" t="str">
        <f t="shared" ca="1" si="150"/>
        <v/>
      </c>
      <c r="AT394" t="str">
        <f t="shared" ca="1" si="151"/>
        <v/>
      </c>
    </row>
    <row r="395" spans="1:46" x14ac:dyDescent="0.3">
      <c r="A395" s="2">
        <v>393</v>
      </c>
      <c r="B395" s="19" t="str">
        <f t="shared" si="152"/>
        <v/>
      </c>
      <c r="C395" s="20" t="str">
        <f>IF(Protokoll!C395="","",Protokoll!C395)</f>
        <v/>
      </c>
      <c r="D395" s="20" t="str">
        <f>IF(Protokoll!D395="","",Protokoll!D395)</f>
        <v/>
      </c>
      <c r="E395" s="20" t="str">
        <f>IF(Protokoll!E395="","",Protokoll!E395)</f>
        <v/>
      </c>
      <c r="F395" s="20" t="str">
        <f>IF(Protokoll!F395="","",Protokoll!F395)</f>
        <v/>
      </c>
      <c r="G395" s="82" t="str">
        <f>IF(Protokoll!G395="","",Protokoll!G395)</f>
        <v/>
      </c>
      <c r="H395" s="20" t="str">
        <f>IF(Protokoll!H395="","",Protokoll!H395)</f>
        <v/>
      </c>
      <c r="I395" s="20" t="str">
        <f>IF(Protokoll!I395="","",Protokoll!I395)</f>
        <v/>
      </c>
      <c r="J395" s="83" t="str">
        <f>IF(Protokoll!J395="","",Protokoll!J395)</f>
        <v/>
      </c>
      <c r="K395" s="20" t="str">
        <f>IF(Protokoll!K395="","",Protokoll!K395)</f>
        <v/>
      </c>
      <c r="L395" s="20" t="str">
        <f>IF(Protokoll!L395="","",Protokoll!L395)</f>
        <v/>
      </c>
      <c r="M395" s="84" t="str">
        <f>IF(Protokoll!M395="","",Protokoll!M395)</f>
        <v/>
      </c>
      <c r="N395" s="20" t="str">
        <f ca="1">IF(Protokoll!N395="","",VLOOKUP(Protokoll!N395,(INDIRECT(CONCATENATE($B395,"!Q2:S22"))),3,1))</f>
        <v/>
      </c>
      <c r="O395" s="20" t="str">
        <f ca="1">IF(Protokoll!O395="","",VLOOKUP(Protokoll!O395,(INDIRECT(CONCATENATE($B395,"!G2:O22"))),9,1))</f>
        <v/>
      </c>
      <c r="P395" s="20" t="str">
        <f ca="1">IF(Protokoll!P395="","",VLOOKUP(Protokoll!P395,(INDIRECT(CONCATENATE($B395,"!H2:O22"))),8,1))</f>
        <v/>
      </c>
      <c r="Q395" s="20" t="str">
        <f ca="1">IF(Protokoll!Q395="","",VLOOKUP(Protokoll!Q395,(INDIRECT(CONCATENATE($B395,"!I2:O22"))),7,1))</f>
        <v/>
      </c>
      <c r="R395" s="20" t="str">
        <f ca="1">IF(Protokoll!R395="","",VLOOKUP(Protokoll!R395,(INDIRECT(CONCATENATE($B395,"!J2:O22"))),6,1))</f>
        <v/>
      </c>
      <c r="S395" s="20" t="str">
        <f ca="1">IF(Protokoll!S395="","",VLOOKUP(Protokoll!S395,(INDIRECT(CONCATENATE($B395,"!K2:O22"))),5,1))</f>
        <v/>
      </c>
      <c r="T395" s="20" t="str">
        <f ca="1">IF(Protokoll!T395="","",VLOOKUP(Protokoll!T395,(INDIRECT(CONCATENATE($B395,"!R2:S22"))),2,1))</f>
        <v/>
      </c>
      <c r="U395" s="20" t="str">
        <f ca="1">IF(Protokoll!U395="","",VLOOKUP(Protokoll!U395,(INDIRECT(CONCATENATE($B395,"!M2:O22"))),3,1))</f>
        <v/>
      </c>
      <c r="V395" s="20" t="str">
        <f ca="1">IF(Protokoll!V395="","",VLOOKUP(Protokoll!V395,(INDIRECT(CONCATENATE($B395,"!N2:O22"))),2,1))</f>
        <v/>
      </c>
      <c r="W395" s="83" t="str">
        <f>IF(Protokoll!W395="","",Protokoll!W395)</f>
        <v/>
      </c>
      <c r="X395" s="85" t="str">
        <f t="shared" ca="1" si="153"/>
        <v/>
      </c>
      <c r="AB395" t="str">
        <f t="shared" ca="1" si="134"/>
        <v/>
      </c>
      <c r="AC395" t="str">
        <f t="shared" ca="1" si="135"/>
        <v/>
      </c>
      <c r="AD395" t="str">
        <f t="shared" ca="1" si="136"/>
        <v/>
      </c>
      <c r="AE395" t="str">
        <f t="shared" ca="1" si="137"/>
        <v/>
      </c>
      <c r="AF395" t="str">
        <f t="shared" ca="1" si="138"/>
        <v/>
      </c>
      <c r="AG395" t="str">
        <f t="shared" ca="1" si="139"/>
        <v/>
      </c>
      <c r="AH395" t="str">
        <f t="shared" ca="1" si="140"/>
        <v/>
      </c>
      <c r="AI395" t="str">
        <f t="shared" ca="1" si="141"/>
        <v/>
      </c>
      <c r="AJ395" t="str">
        <f t="shared" ca="1" si="142"/>
        <v/>
      </c>
      <c r="AL395" t="str">
        <f t="shared" ca="1" si="143"/>
        <v/>
      </c>
      <c r="AM395" t="str">
        <f t="shared" ca="1" si="144"/>
        <v/>
      </c>
      <c r="AN395" t="str">
        <f t="shared" ca="1" si="145"/>
        <v/>
      </c>
      <c r="AO395" t="str">
        <f t="shared" ca="1" si="146"/>
        <v/>
      </c>
      <c r="AP395" t="str">
        <f t="shared" ca="1" si="147"/>
        <v/>
      </c>
      <c r="AQ395" t="str">
        <f t="shared" ca="1" si="148"/>
        <v/>
      </c>
      <c r="AR395" t="str">
        <f t="shared" ca="1" si="149"/>
        <v/>
      </c>
      <c r="AS395" t="str">
        <f t="shared" ca="1" si="150"/>
        <v/>
      </c>
      <c r="AT395" t="str">
        <f t="shared" ca="1" si="151"/>
        <v/>
      </c>
    </row>
    <row r="396" spans="1:46" x14ac:dyDescent="0.3">
      <c r="A396" s="15">
        <v>394</v>
      </c>
      <c r="B396" s="16" t="str">
        <f t="shared" si="152"/>
        <v/>
      </c>
      <c r="C396" s="18" t="str">
        <f>IF(Protokoll!C396="","",Protokoll!C396)</f>
        <v/>
      </c>
      <c r="D396" s="18" t="str">
        <f>IF(Protokoll!D396="","",Protokoll!D396)</f>
        <v/>
      </c>
      <c r="E396" s="18" t="str">
        <f>IF(Protokoll!E396="","",Protokoll!E396)</f>
        <v/>
      </c>
      <c r="F396" s="18" t="str">
        <f>IF(Protokoll!F396="","",Protokoll!F396)</f>
        <v/>
      </c>
      <c r="G396" s="86" t="str">
        <f>IF(Protokoll!G396="","",Protokoll!G396)</f>
        <v/>
      </c>
      <c r="H396" s="18" t="str">
        <f>IF(Protokoll!H396="","",Protokoll!H396)</f>
        <v/>
      </c>
      <c r="I396" s="18" t="str">
        <f>IF(Protokoll!I396="","",Protokoll!I396)</f>
        <v/>
      </c>
      <c r="J396" s="79" t="str">
        <f>IF(Protokoll!J396="","",Protokoll!J396)</f>
        <v/>
      </c>
      <c r="K396" s="18" t="str">
        <f>IF(Protokoll!K396="","",Protokoll!K396)</f>
        <v/>
      </c>
      <c r="L396" s="18" t="str">
        <f>IF(Protokoll!L396="","",Protokoll!L396)</f>
        <v/>
      </c>
      <c r="M396" s="80" t="str">
        <f>IF(Protokoll!M396="","",Protokoll!M396)</f>
        <v/>
      </c>
      <c r="N396" s="18" t="str">
        <f ca="1">IF(Protokoll!N396="","",VLOOKUP(Protokoll!N396,(INDIRECT(CONCATENATE($B396,"!Q2:S22"))),3,1))</f>
        <v/>
      </c>
      <c r="O396" s="18" t="str">
        <f ca="1">IF(Protokoll!O396="","",VLOOKUP(Protokoll!O396,(INDIRECT(CONCATENATE($B396,"!G2:O22"))),9,1))</f>
        <v/>
      </c>
      <c r="P396" s="18" t="str">
        <f ca="1">IF(Protokoll!P396="","",VLOOKUP(Protokoll!P396,(INDIRECT(CONCATENATE($B396,"!H2:O22"))),8,1))</f>
        <v/>
      </c>
      <c r="Q396" s="18" t="str">
        <f ca="1">IF(Protokoll!Q396="","",VLOOKUP(Protokoll!Q396,(INDIRECT(CONCATENATE($B396,"!I2:O22"))),7,1))</f>
        <v/>
      </c>
      <c r="R396" s="18" t="str">
        <f ca="1">IF(Protokoll!R396="","",VLOOKUP(Protokoll!R396,(INDIRECT(CONCATENATE($B396,"!J2:O22"))),6,1))</f>
        <v/>
      </c>
      <c r="S396" s="18" t="str">
        <f ca="1">IF(Protokoll!S396="","",VLOOKUP(Protokoll!S396,(INDIRECT(CONCATENATE($B396,"!K2:O22"))),5,1))</f>
        <v/>
      </c>
      <c r="T396" s="18" t="str">
        <f ca="1">IF(Protokoll!T396="","",VLOOKUP(Protokoll!T396,(INDIRECT(CONCATENATE($B396,"!R2:S22"))),2,1))</f>
        <v/>
      </c>
      <c r="U396" s="18" t="str">
        <f ca="1">IF(Protokoll!U396="","",VLOOKUP(Protokoll!U396,(INDIRECT(CONCATENATE($B396,"!M2:O22"))),3,1))</f>
        <v/>
      </c>
      <c r="V396" s="18" t="str">
        <f ca="1">IF(Protokoll!V396="","",VLOOKUP(Protokoll!V396,(INDIRECT(CONCATENATE($B396,"!N2:O22"))),2,1))</f>
        <v/>
      </c>
      <c r="W396" s="79" t="str">
        <f>IF(Protokoll!W396="","",Protokoll!W396)</f>
        <v/>
      </c>
      <c r="X396" s="81" t="str">
        <f t="shared" ca="1" si="153"/>
        <v/>
      </c>
      <c r="AB396" t="str">
        <f t="shared" ca="1" si="134"/>
        <v/>
      </c>
      <c r="AC396" t="str">
        <f t="shared" ca="1" si="135"/>
        <v/>
      </c>
      <c r="AD396" t="str">
        <f t="shared" ca="1" si="136"/>
        <v/>
      </c>
      <c r="AE396" t="str">
        <f t="shared" ca="1" si="137"/>
        <v/>
      </c>
      <c r="AF396" t="str">
        <f t="shared" ca="1" si="138"/>
        <v/>
      </c>
      <c r="AG396" t="str">
        <f t="shared" ca="1" si="139"/>
        <v/>
      </c>
      <c r="AH396" t="str">
        <f t="shared" ca="1" si="140"/>
        <v/>
      </c>
      <c r="AI396" t="str">
        <f t="shared" ca="1" si="141"/>
        <v/>
      </c>
      <c r="AJ396" t="str">
        <f t="shared" ca="1" si="142"/>
        <v/>
      </c>
      <c r="AL396" t="str">
        <f t="shared" ca="1" si="143"/>
        <v/>
      </c>
      <c r="AM396" t="str">
        <f t="shared" ca="1" si="144"/>
        <v/>
      </c>
      <c r="AN396" t="str">
        <f t="shared" ca="1" si="145"/>
        <v/>
      </c>
      <c r="AO396" t="str">
        <f t="shared" ca="1" si="146"/>
        <v/>
      </c>
      <c r="AP396" t="str">
        <f t="shared" ca="1" si="147"/>
        <v/>
      </c>
      <c r="AQ396" t="str">
        <f t="shared" ca="1" si="148"/>
        <v/>
      </c>
      <c r="AR396" t="str">
        <f t="shared" ca="1" si="149"/>
        <v/>
      </c>
      <c r="AS396" t="str">
        <f t="shared" ca="1" si="150"/>
        <v/>
      </c>
      <c r="AT396" t="str">
        <f t="shared" ca="1" si="151"/>
        <v/>
      </c>
    </row>
    <row r="397" spans="1:46" x14ac:dyDescent="0.3">
      <c r="A397" s="2">
        <v>395</v>
      </c>
      <c r="B397" s="19" t="str">
        <f t="shared" si="152"/>
        <v/>
      </c>
      <c r="C397" s="20" t="str">
        <f>IF(Protokoll!C397="","",Protokoll!C397)</f>
        <v/>
      </c>
      <c r="D397" s="20" t="str">
        <f>IF(Protokoll!D397="","",Protokoll!D397)</f>
        <v/>
      </c>
      <c r="E397" s="20" t="str">
        <f>IF(Protokoll!E397="","",Protokoll!E397)</f>
        <v/>
      </c>
      <c r="F397" s="20" t="str">
        <f>IF(Protokoll!F397="","",Protokoll!F397)</f>
        <v/>
      </c>
      <c r="G397" s="82" t="str">
        <f>IF(Protokoll!G397="","",Protokoll!G397)</f>
        <v/>
      </c>
      <c r="H397" s="20" t="str">
        <f>IF(Protokoll!H397="","",Protokoll!H397)</f>
        <v/>
      </c>
      <c r="I397" s="20" t="str">
        <f>IF(Protokoll!I397="","",Protokoll!I397)</f>
        <v/>
      </c>
      <c r="J397" s="83" t="str">
        <f>IF(Protokoll!J397="","",Protokoll!J397)</f>
        <v/>
      </c>
      <c r="K397" s="20" t="str">
        <f>IF(Protokoll!K397="","",Protokoll!K397)</f>
        <v/>
      </c>
      <c r="L397" s="20" t="str">
        <f>IF(Protokoll!L397="","",Protokoll!L397)</f>
        <v/>
      </c>
      <c r="M397" s="84" t="str">
        <f>IF(Protokoll!M397="","",Protokoll!M397)</f>
        <v/>
      </c>
      <c r="N397" s="20" t="str">
        <f ca="1">IF(Protokoll!N397="","",VLOOKUP(Protokoll!N397,(INDIRECT(CONCATENATE($B397,"!Q2:S22"))),3,1))</f>
        <v/>
      </c>
      <c r="O397" s="20" t="str">
        <f ca="1">IF(Protokoll!O397="","",VLOOKUP(Protokoll!O397,(INDIRECT(CONCATENATE($B397,"!G2:O22"))),9,1))</f>
        <v/>
      </c>
      <c r="P397" s="20" t="str">
        <f ca="1">IF(Protokoll!P397="","",VLOOKUP(Protokoll!P397,(INDIRECT(CONCATENATE($B397,"!H2:O22"))),8,1))</f>
        <v/>
      </c>
      <c r="Q397" s="20" t="str">
        <f ca="1">IF(Protokoll!Q397="","",VLOOKUP(Protokoll!Q397,(INDIRECT(CONCATENATE($B397,"!I2:O22"))),7,1))</f>
        <v/>
      </c>
      <c r="R397" s="20" t="str">
        <f ca="1">IF(Protokoll!R397="","",VLOOKUP(Protokoll!R397,(INDIRECT(CONCATENATE($B397,"!J2:O22"))),6,1))</f>
        <v/>
      </c>
      <c r="S397" s="20" t="str">
        <f ca="1">IF(Protokoll!S397="","",VLOOKUP(Protokoll!S397,(INDIRECT(CONCATENATE($B397,"!K2:O22"))),5,1))</f>
        <v/>
      </c>
      <c r="T397" s="20" t="str">
        <f ca="1">IF(Protokoll!T397="","",VLOOKUP(Protokoll!T397,(INDIRECT(CONCATENATE($B397,"!R2:S22"))),2,1))</f>
        <v/>
      </c>
      <c r="U397" s="20" t="str">
        <f ca="1">IF(Protokoll!U397="","",VLOOKUP(Protokoll!U397,(INDIRECT(CONCATENATE($B397,"!M2:O22"))),3,1))</f>
        <v/>
      </c>
      <c r="V397" s="20" t="str">
        <f ca="1">IF(Protokoll!V397="","",VLOOKUP(Protokoll!V397,(INDIRECT(CONCATENATE($B397,"!N2:O22"))),2,1))</f>
        <v/>
      </c>
      <c r="W397" s="83" t="str">
        <f>IF(Protokoll!W397="","",Protokoll!W397)</f>
        <v/>
      </c>
      <c r="X397" s="85" t="str">
        <f t="shared" ca="1" si="153"/>
        <v/>
      </c>
      <c r="AB397" t="str">
        <f t="shared" ca="1" si="134"/>
        <v/>
      </c>
      <c r="AC397" t="str">
        <f t="shared" ca="1" si="135"/>
        <v/>
      </c>
      <c r="AD397" t="str">
        <f t="shared" ca="1" si="136"/>
        <v/>
      </c>
      <c r="AE397" t="str">
        <f t="shared" ca="1" si="137"/>
        <v/>
      </c>
      <c r="AF397" t="str">
        <f t="shared" ca="1" si="138"/>
        <v/>
      </c>
      <c r="AG397" t="str">
        <f t="shared" ca="1" si="139"/>
        <v/>
      </c>
      <c r="AH397" t="str">
        <f t="shared" ca="1" si="140"/>
        <v/>
      </c>
      <c r="AI397" t="str">
        <f t="shared" ca="1" si="141"/>
        <v/>
      </c>
      <c r="AJ397" t="str">
        <f t="shared" ca="1" si="142"/>
        <v/>
      </c>
      <c r="AL397" t="str">
        <f t="shared" ca="1" si="143"/>
        <v/>
      </c>
      <c r="AM397" t="str">
        <f t="shared" ca="1" si="144"/>
        <v/>
      </c>
      <c r="AN397" t="str">
        <f t="shared" ca="1" si="145"/>
        <v/>
      </c>
      <c r="AO397" t="str">
        <f t="shared" ca="1" si="146"/>
        <v/>
      </c>
      <c r="AP397" t="str">
        <f t="shared" ca="1" si="147"/>
        <v/>
      </c>
      <c r="AQ397" t="str">
        <f t="shared" ca="1" si="148"/>
        <v/>
      </c>
      <c r="AR397" t="str">
        <f t="shared" ca="1" si="149"/>
        <v/>
      </c>
      <c r="AS397" t="str">
        <f t="shared" ca="1" si="150"/>
        <v/>
      </c>
      <c r="AT397" t="str">
        <f t="shared" ca="1" si="151"/>
        <v/>
      </c>
    </row>
    <row r="398" spans="1:46" x14ac:dyDescent="0.3">
      <c r="A398" s="15">
        <v>396</v>
      </c>
      <c r="B398" s="16" t="str">
        <f t="shared" si="152"/>
        <v/>
      </c>
      <c r="C398" s="18" t="str">
        <f>IF(Protokoll!C398="","",Protokoll!C398)</f>
        <v/>
      </c>
      <c r="D398" s="18" t="str">
        <f>IF(Protokoll!D398="","",Protokoll!D398)</f>
        <v/>
      </c>
      <c r="E398" s="18" t="str">
        <f>IF(Protokoll!E398="","",Protokoll!E398)</f>
        <v/>
      </c>
      <c r="F398" s="18" t="str">
        <f>IF(Protokoll!F398="","",Protokoll!F398)</f>
        <v/>
      </c>
      <c r="G398" s="86" t="str">
        <f>IF(Protokoll!G398="","",Protokoll!G398)</f>
        <v/>
      </c>
      <c r="H398" s="18" t="str">
        <f>IF(Protokoll!H398="","",Protokoll!H398)</f>
        <v/>
      </c>
      <c r="I398" s="18" t="str">
        <f>IF(Protokoll!I398="","",Protokoll!I398)</f>
        <v/>
      </c>
      <c r="J398" s="79" t="str">
        <f>IF(Protokoll!J398="","",Protokoll!J398)</f>
        <v/>
      </c>
      <c r="K398" s="18" t="str">
        <f>IF(Protokoll!K398="","",Protokoll!K398)</f>
        <v/>
      </c>
      <c r="L398" s="18" t="str">
        <f>IF(Protokoll!L398="","",Protokoll!L398)</f>
        <v/>
      </c>
      <c r="M398" s="80" t="str">
        <f>IF(Protokoll!M398="","",Protokoll!M398)</f>
        <v/>
      </c>
      <c r="N398" s="18" t="str">
        <f ca="1">IF(Protokoll!N398="","",VLOOKUP(Protokoll!N398,(INDIRECT(CONCATENATE($B398,"!Q2:S22"))),3,1))</f>
        <v/>
      </c>
      <c r="O398" s="18" t="str">
        <f ca="1">IF(Protokoll!O398="","",VLOOKUP(Protokoll!O398,(INDIRECT(CONCATENATE($B398,"!G2:O22"))),9,1))</f>
        <v/>
      </c>
      <c r="P398" s="18" t="str">
        <f ca="1">IF(Protokoll!P398="","",VLOOKUP(Protokoll!P398,(INDIRECT(CONCATENATE($B398,"!H2:O22"))),8,1))</f>
        <v/>
      </c>
      <c r="Q398" s="18" t="str">
        <f ca="1">IF(Protokoll!Q398="","",VLOOKUP(Protokoll!Q398,(INDIRECT(CONCATENATE($B398,"!I2:O22"))),7,1))</f>
        <v/>
      </c>
      <c r="R398" s="18" t="str">
        <f ca="1">IF(Protokoll!R398="","",VLOOKUP(Protokoll!R398,(INDIRECT(CONCATENATE($B398,"!J2:O22"))),6,1))</f>
        <v/>
      </c>
      <c r="S398" s="18" t="str">
        <f ca="1">IF(Protokoll!S398="","",VLOOKUP(Protokoll!S398,(INDIRECT(CONCATENATE($B398,"!K2:O22"))),5,1))</f>
        <v/>
      </c>
      <c r="T398" s="18" t="str">
        <f ca="1">IF(Protokoll!T398="","",VLOOKUP(Protokoll!T398,(INDIRECT(CONCATENATE($B398,"!R2:S22"))),2,1))</f>
        <v/>
      </c>
      <c r="U398" s="18" t="str">
        <f ca="1">IF(Protokoll!U398="","",VLOOKUP(Protokoll!U398,(INDIRECT(CONCATENATE($B398,"!M2:O22"))),3,1))</f>
        <v/>
      </c>
      <c r="V398" s="18" t="str">
        <f ca="1">IF(Protokoll!V398="","",VLOOKUP(Protokoll!V398,(INDIRECT(CONCATENATE($B398,"!N2:O22"))),2,1))</f>
        <v/>
      </c>
      <c r="W398" s="79" t="str">
        <f>IF(Protokoll!W398="","",Protokoll!W398)</f>
        <v/>
      </c>
      <c r="X398" s="81" t="str">
        <f t="shared" ca="1" si="153"/>
        <v/>
      </c>
      <c r="AB398" t="str">
        <f t="shared" ca="1" si="134"/>
        <v/>
      </c>
      <c r="AC398" t="str">
        <f t="shared" ca="1" si="135"/>
        <v/>
      </c>
      <c r="AD398" t="str">
        <f t="shared" ca="1" si="136"/>
        <v/>
      </c>
      <c r="AE398" t="str">
        <f t="shared" ca="1" si="137"/>
        <v/>
      </c>
      <c r="AF398" t="str">
        <f t="shared" ca="1" si="138"/>
        <v/>
      </c>
      <c r="AG398" t="str">
        <f t="shared" ca="1" si="139"/>
        <v/>
      </c>
      <c r="AH398" t="str">
        <f t="shared" ca="1" si="140"/>
        <v/>
      </c>
      <c r="AI398" t="str">
        <f t="shared" ca="1" si="141"/>
        <v/>
      </c>
      <c r="AJ398" t="str">
        <f t="shared" ca="1" si="142"/>
        <v/>
      </c>
      <c r="AL398" t="str">
        <f t="shared" ca="1" si="143"/>
        <v/>
      </c>
      <c r="AM398" t="str">
        <f t="shared" ca="1" si="144"/>
        <v/>
      </c>
      <c r="AN398" t="str">
        <f t="shared" ca="1" si="145"/>
        <v/>
      </c>
      <c r="AO398" t="str">
        <f t="shared" ca="1" si="146"/>
        <v/>
      </c>
      <c r="AP398" t="str">
        <f t="shared" ca="1" si="147"/>
        <v/>
      </c>
      <c r="AQ398" t="str">
        <f t="shared" ca="1" si="148"/>
        <v/>
      </c>
      <c r="AR398" t="str">
        <f t="shared" ca="1" si="149"/>
        <v/>
      </c>
      <c r="AS398" t="str">
        <f t="shared" ca="1" si="150"/>
        <v/>
      </c>
      <c r="AT398" t="str">
        <f t="shared" ca="1" si="151"/>
        <v/>
      </c>
    </row>
    <row r="399" spans="1:46" x14ac:dyDescent="0.3">
      <c r="A399" s="2">
        <v>397</v>
      </c>
      <c r="B399" s="19" t="str">
        <f t="shared" si="152"/>
        <v/>
      </c>
      <c r="C399" s="20" t="str">
        <f>IF(Protokoll!C399="","",Protokoll!C399)</f>
        <v/>
      </c>
      <c r="D399" s="20" t="str">
        <f>IF(Protokoll!D399="","",Protokoll!D399)</f>
        <v/>
      </c>
      <c r="E399" s="20" t="str">
        <f>IF(Protokoll!E399="","",Protokoll!E399)</f>
        <v/>
      </c>
      <c r="F399" s="20" t="str">
        <f>IF(Protokoll!F399="","",Protokoll!F399)</f>
        <v/>
      </c>
      <c r="G399" s="82" t="str">
        <f>IF(Protokoll!G399="","",Protokoll!G399)</f>
        <v/>
      </c>
      <c r="H399" s="20" t="str">
        <f>IF(Protokoll!H399="","",Protokoll!H399)</f>
        <v/>
      </c>
      <c r="I399" s="20" t="str">
        <f>IF(Protokoll!I399="","",Protokoll!I399)</f>
        <v/>
      </c>
      <c r="J399" s="83" t="str">
        <f>IF(Protokoll!J399="","",Protokoll!J399)</f>
        <v/>
      </c>
      <c r="K399" s="20" t="str">
        <f>IF(Protokoll!K399="","",Protokoll!K399)</f>
        <v/>
      </c>
      <c r="L399" s="20" t="str">
        <f>IF(Protokoll!L399="","",Protokoll!L399)</f>
        <v/>
      </c>
      <c r="M399" s="84" t="str">
        <f>IF(Protokoll!M399="","",Protokoll!M399)</f>
        <v/>
      </c>
      <c r="N399" s="20" t="str">
        <f ca="1">IF(Protokoll!N399="","",VLOOKUP(Protokoll!N399,(INDIRECT(CONCATENATE($B399,"!Q2:S22"))),3,1))</f>
        <v/>
      </c>
      <c r="O399" s="20" t="str">
        <f ca="1">IF(Protokoll!O399="","",VLOOKUP(Protokoll!O399,(INDIRECT(CONCATENATE($B399,"!G2:O22"))),9,1))</f>
        <v/>
      </c>
      <c r="P399" s="20" t="str">
        <f ca="1">IF(Protokoll!P399="","",VLOOKUP(Protokoll!P399,(INDIRECT(CONCATENATE($B399,"!H2:O22"))),8,1))</f>
        <v/>
      </c>
      <c r="Q399" s="20" t="str">
        <f ca="1">IF(Protokoll!Q399="","",VLOOKUP(Protokoll!Q399,(INDIRECT(CONCATENATE($B399,"!I2:O22"))),7,1))</f>
        <v/>
      </c>
      <c r="R399" s="20" t="str">
        <f ca="1">IF(Protokoll!R399="","",VLOOKUP(Protokoll!R399,(INDIRECT(CONCATENATE($B399,"!J2:O22"))),6,1))</f>
        <v/>
      </c>
      <c r="S399" s="20" t="str">
        <f ca="1">IF(Protokoll!S399="","",VLOOKUP(Protokoll!S399,(INDIRECT(CONCATENATE($B399,"!K2:O22"))),5,1))</f>
        <v/>
      </c>
      <c r="T399" s="20" t="str">
        <f ca="1">IF(Protokoll!T399="","",VLOOKUP(Protokoll!T399,(INDIRECT(CONCATENATE($B399,"!R2:S22"))),2,1))</f>
        <v/>
      </c>
      <c r="U399" s="20" t="str">
        <f ca="1">IF(Protokoll!U399="","",VLOOKUP(Protokoll!U399,(INDIRECT(CONCATENATE($B399,"!M2:O22"))),3,1))</f>
        <v/>
      </c>
      <c r="V399" s="20" t="str">
        <f ca="1">IF(Protokoll!V399="","",VLOOKUP(Protokoll!V399,(INDIRECT(CONCATENATE($B399,"!N2:O22"))),2,1))</f>
        <v/>
      </c>
      <c r="W399" s="83" t="str">
        <f>IF(Protokoll!W399="","",Protokoll!W399)</f>
        <v/>
      </c>
      <c r="X399" s="85" t="str">
        <f t="shared" ca="1" si="153"/>
        <v/>
      </c>
      <c r="AB399" t="str">
        <f t="shared" ca="1" si="134"/>
        <v/>
      </c>
      <c r="AC399" t="str">
        <f t="shared" ca="1" si="135"/>
        <v/>
      </c>
      <c r="AD399" t="str">
        <f t="shared" ca="1" si="136"/>
        <v/>
      </c>
      <c r="AE399" t="str">
        <f t="shared" ca="1" si="137"/>
        <v/>
      </c>
      <c r="AF399" t="str">
        <f t="shared" ca="1" si="138"/>
        <v/>
      </c>
      <c r="AG399" t="str">
        <f t="shared" ca="1" si="139"/>
        <v/>
      </c>
      <c r="AH399" t="str">
        <f t="shared" ca="1" si="140"/>
        <v/>
      </c>
      <c r="AI399" t="str">
        <f t="shared" ca="1" si="141"/>
        <v/>
      </c>
      <c r="AJ399" t="str">
        <f t="shared" ca="1" si="142"/>
        <v/>
      </c>
      <c r="AL399" t="str">
        <f t="shared" ca="1" si="143"/>
        <v/>
      </c>
      <c r="AM399" t="str">
        <f t="shared" ca="1" si="144"/>
        <v/>
      </c>
      <c r="AN399" t="str">
        <f t="shared" ca="1" si="145"/>
        <v/>
      </c>
      <c r="AO399" t="str">
        <f t="shared" ca="1" si="146"/>
        <v/>
      </c>
      <c r="AP399" t="str">
        <f t="shared" ca="1" si="147"/>
        <v/>
      </c>
      <c r="AQ399" t="str">
        <f t="shared" ca="1" si="148"/>
        <v/>
      </c>
      <c r="AR399" t="str">
        <f t="shared" ca="1" si="149"/>
        <v/>
      </c>
      <c r="AS399" t="str">
        <f t="shared" ca="1" si="150"/>
        <v/>
      </c>
      <c r="AT399" t="str">
        <f t="shared" ca="1" si="151"/>
        <v/>
      </c>
    </row>
    <row r="400" spans="1:46" x14ac:dyDescent="0.3">
      <c r="A400" s="15">
        <v>398</v>
      </c>
      <c r="B400" s="16" t="str">
        <f t="shared" si="152"/>
        <v/>
      </c>
      <c r="C400" s="18" t="str">
        <f>IF(Protokoll!C400="","",Protokoll!C400)</f>
        <v/>
      </c>
      <c r="D400" s="18" t="str">
        <f>IF(Protokoll!D400="","",Protokoll!D400)</f>
        <v/>
      </c>
      <c r="E400" s="18" t="str">
        <f>IF(Protokoll!E400="","",Protokoll!E400)</f>
        <v/>
      </c>
      <c r="F400" s="18" t="str">
        <f>IF(Protokoll!F400="","",Protokoll!F400)</f>
        <v/>
      </c>
      <c r="G400" s="86" t="str">
        <f>IF(Protokoll!G400="","",Protokoll!G400)</f>
        <v/>
      </c>
      <c r="H400" s="18" t="str">
        <f>IF(Protokoll!H400="","",Protokoll!H400)</f>
        <v/>
      </c>
      <c r="I400" s="18" t="str">
        <f>IF(Protokoll!I400="","",Protokoll!I400)</f>
        <v/>
      </c>
      <c r="J400" s="79" t="str">
        <f>IF(Protokoll!J400="","",Protokoll!J400)</f>
        <v/>
      </c>
      <c r="K400" s="18" t="str">
        <f>IF(Protokoll!K400="","",Protokoll!K400)</f>
        <v/>
      </c>
      <c r="L400" s="18" t="str">
        <f>IF(Protokoll!L400="","",Protokoll!L400)</f>
        <v/>
      </c>
      <c r="M400" s="80" t="str">
        <f>IF(Protokoll!M400="","",Protokoll!M400)</f>
        <v/>
      </c>
      <c r="N400" s="18" t="str">
        <f ca="1">IF(Protokoll!N400="","",VLOOKUP(Protokoll!N400,(INDIRECT(CONCATENATE($B400,"!Q2:S22"))),3,1))</f>
        <v/>
      </c>
      <c r="O400" s="18" t="str">
        <f ca="1">IF(Protokoll!O400="","",VLOOKUP(Protokoll!O400,(INDIRECT(CONCATENATE($B400,"!G2:O22"))),9,1))</f>
        <v/>
      </c>
      <c r="P400" s="18" t="str">
        <f ca="1">IF(Protokoll!P400="","",VLOOKUP(Protokoll!P400,(INDIRECT(CONCATENATE($B400,"!H2:O22"))),8,1))</f>
        <v/>
      </c>
      <c r="Q400" s="18" t="str">
        <f ca="1">IF(Protokoll!Q400="","",VLOOKUP(Protokoll!Q400,(INDIRECT(CONCATENATE($B400,"!I2:O22"))),7,1))</f>
        <v/>
      </c>
      <c r="R400" s="18" t="str">
        <f ca="1">IF(Protokoll!R400="","",VLOOKUP(Protokoll!R400,(INDIRECT(CONCATENATE($B400,"!J2:O22"))),6,1))</f>
        <v/>
      </c>
      <c r="S400" s="18" t="str">
        <f ca="1">IF(Protokoll!S400="","",VLOOKUP(Protokoll!S400,(INDIRECT(CONCATENATE($B400,"!K2:O22"))),5,1))</f>
        <v/>
      </c>
      <c r="T400" s="18" t="str">
        <f ca="1">IF(Protokoll!T400="","",VLOOKUP(Protokoll!T400,(INDIRECT(CONCATENATE($B400,"!R2:S22"))),2,1))</f>
        <v/>
      </c>
      <c r="U400" s="18" t="str">
        <f ca="1">IF(Protokoll!U400="","",VLOOKUP(Protokoll!U400,(INDIRECT(CONCATENATE($B400,"!M2:O22"))),3,1))</f>
        <v/>
      </c>
      <c r="V400" s="18" t="str">
        <f ca="1">IF(Protokoll!V400="","",VLOOKUP(Protokoll!V400,(INDIRECT(CONCATENATE($B400,"!N2:O22"))),2,1))</f>
        <v/>
      </c>
      <c r="W400" s="79" t="str">
        <f>IF(Protokoll!W400="","",Protokoll!W400)</f>
        <v/>
      </c>
      <c r="X400" s="81" t="str">
        <f t="shared" ca="1" si="153"/>
        <v/>
      </c>
      <c r="AB400" t="str">
        <f t="shared" ca="1" si="134"/>
        <v/>
      </c>
      <c r="AC400" t="str">
        <f t="shared" ca="1" si="135"/>
        <v/>
      </c>
      <c r="AD400" t="str">
        <f t="shared" ca="1" si="136"/>
        <v/>
      </c>
      <c r="AE400" t="str">
        <f t="shared" ca="1" si="137"/>
        <v/>
      </c>
      <c r="AF400" t="str">
        <f t="shared" ca="1" si="138"/>
        <v/>
      </c>
      <c r="AG400" t="str">
        <f t="shared" ca="1" si="139"/>
        <v/>
      </c>
      <c r="AH400" t="str">
        <f t="shared" ca="1" si="140"/>
        <v/>
      </c>
      <c r="AI400" t="str">
        <f t="shared" ca="1" si="141"/>
        <v/>
      </c>
      <c r="AJ400" t="str">
        <f t="shared" ca="1" si="142"/>
        <v/>
      </c>
      <c r="AL400" t="str">
        <f t="shared" ca="1" si="143"/>
        <v/>
      </c>
      <c r="AM400" t="str">
        <f t="shared" ca="1" si="144"/>
        <v/>
      </c>
      <c r="AN400" t="str">
        <f t="shared" ca="1" si="145"/>
        <v/>
      </c>
      <c r="AO400" t="str">
        <f t="shared" ca="1" si="146"/>
        <v/>
      </c>
      <c r="AP400" t="str">
        <f t="shared" ca="1" si="147"/>
        <v/>
      </c>
      <c r="AQ400" t="str">
        <f t="shared" ca="1" si="148"/>
        <v/>
      </c>
      <c r="AR400" t="str">
        <f t="shared" ca="1" si="149"/>
        <v/>
      </c>
      <c r="AS400" t="str">
        <f t="shared" ca="1" si="150"/>
        <v/>
      </c>
      <c r="AT400" t="str">
        <f t="shared" ca="1" si="151"/>
        <v/>
      </c>
    </row>
    <row r="401" spans="1:46" x14ac:dyDescent="0.3">
      <c r="A401" s="2">
        <v>399</v>
      </c>
      <c r="B401" s="19" t="str">
        <f t="shared" si="152"/>
        <v/>
      </c>
      <c r="C401" s="20" t="str">
        <f>IF(Protokoll!C401="","",Protokoll!C401)</f>
        <v/>
      </c>
      <c r="D401" s="20" t="str">
        <f>IF(Protokoll!D401="","",Protokoll!D401)</f>
        <v/>
      </c>
      <c r="E401" s="20" t="str">
        <f>IF(Protokoll!E401="","",Protokoll!E401)</f>
        <v/>
      </c>
      <c r="F401" s="20" t="str">
        <f>IF(Protokoll!F401="","",Protokoll!F401)</f>
        <v/>
      </c>
      <c r="G401" s="82" t="str">
        <f>IF(Protokoll!G401="","",Protokoll!G401)</f>
        <v/>
      </c>
      <c r="H401" s="20" t="str">
        <f>IF(Protokoll!H401="","",Protokoll!H401)</f>
        <v/>
      </c>
      <c r="I401" s="20" t="str">
        <f>IF(Protokoll!I401="","",Protokoll!I401)</f>
        <v/>
      </c>
      <c r="J401" s="83" t="str">
        <f>IF(Protokoll!J401="","",Protokoll!J401)</f>
        <v/>
      </c>
      <c r="K401" s="20" t="str">
        <f>IF(Protokoll!K401="","",Protokoll!K401)</f>
        <v/>
      </c>
      <c r="L401" s="20" t="str">
        <f>IF(Protokoll!L401="","",Protokoll!L401)</f>
        <v/>
      </c>
      <c r="M401" s="84" t="str">
        <f>IF(Protokoll!M401="","",Protokoll!M401)</f>
        <v/>
      </c>
      <c r="N401" s="20" t="str">
        <f ca="1">IF(Protokoll!N401="","",VLOOKUP(Protokoll!N401,(INDIRECT(CONCATENATE($B401,"!Q2:S22"))),3,1))</f>
        <v/>
      </c>
      <c r="O401" s="20" t="str">
        <f ca="1">IF(Protokoll!O401="","",VLOOKUP(Protokoll!O401,(INDIRECT(CONCATENATE($B401,"!G2:O22"))),9,1))</f>
        <v/>
      </c>
      <c r="P401" s="20" t="str">
        <f ca="1">IF(Protokoll!P401="","",VLOOKUP(Protokoll!P401,(INDIRECT(CONCATENATE($B401,"!H2:O22"))),8,1))</f>
        <v/>
      </c>
      <c r="Q401" s="20" t="str">
        <f ca="1">IF(Protokoll!Q401="","",VLOOKUP(Protokoll!Q401,(INDIRECT(CONCATENATE($B401,"!I2:O22"))),7,1))</f>
        <v/>
      </c>
      <c r="R401" s="20" t="str">
        <f ca="1">IF(Protokoll!R401="","",VLOOKUP(Protokoll!R401,(INDIRECT(CONCATENATE($B401,"!J2:O22"))),6,1))</f>
        <v/>
      </c>
      <c r="S401" s="20" t="str">
        <f ca="1">IF(Protokoll!S401="","",VLOOKUP(Protokoll!S401,(INDIRECT(CONCATENATE($B401,"!K2:O22"))),5,1))</f>
        <v/>
      </c>
      <c r="T401" s="20" t="str">
        <f ca="1">IF(Protokoll!T401="","",VLOOKUP(Protokoll!T401,(INDIRECT(CONCATENATE($B401,"!R2:S22"))),2,1))</f>
        <v/>
      </c>
      <c r="U401" s="20" t="str">
        <f ca="1">IF(Protokoll!U401="","",VLOOKUP(Protokoll!U401,(INDIRECT(CONCATENATE($B401,"!M2:O22"))),3,1))</f>
        <v/>
      </c>
      <c r="V401" s="20" t="str">
        <f ca="1">IF(Protokoll!V401="","",VLOOKUP(Protokoll!V401,(INDIRECT(CONCATENATE($B401,"!N2:O22"))),2,1))</f>
        <v/>
      </c>
      <c r="W401" s="83" t="str">
        <f>IF(Protokoll!W401="","",Protokoll!W401)</f>
        <v/>
      </c>
      <c r="X401" s="85" t="str">
        <f t="shared" ca="1" si="153"/>
        <v/>
      </c>
      <c r="AB401" t="str">
        <f t="shared" ca="1" si="134"/>
        <v/>
      </c>
      <c r="AC401" t="str">
        <f t="shared" ca="1" si="135"/>
        <v/>
      </c>
      <c r="AD401" t="str">
        <f t="shared" ca="1" si="136"/>
        <v/>
      </c>
      <c r="AE401" t="str">
        <f t="shared" ca="1" si="137"/>
        <v/>
      </c>
      <c r="AF401" t="str">
        <f t="shared" ca="1" si="138"/>
        <v/>
      </c>
      <c r="AG401" t="str">
        <f t="shared" ca="1" si="139"/>
        <v/>
      </c>
      <c r="AH401" t="str">
        <f t="shared" ca="1" si="140"/>
        <v/>
      </c>
      <c r="AI401" t="str">
        <f t="shared" ca="1" si="141"/>
        <v/>
      </c>
      <c r="AJ401" t="str">
        <f t="shared" ca="1" si="142"/>
        <v/>
      </c>
      <c r="AL401" t="str">
        <f t="shared" ca="1" si="143"/>
        <v/>
      </c>
      <c r="AM401" t="str">
        <f t="shared" ca="1" si="144"/>
        <v/>
      </c>
      <c r="AN401" t="str">
        <f t="shared" ca="1" si="145"/>
        <v/>
      </c>
      <c r="AO401" t="str">
        <f t="shared" ca="1" si="146"/>
        <v/>
      </c>
      <c r="AP401" t="str">
        <f t="shared" ca="1" si="147"/>
        <v/>
      </c>
      <c r="AQ401" t="str">
        <f t="shared" ca="1" si="148"/>
        <v/>
      </c>
      <c r="AR401" t="str">
        <f t="shared" ca="1" si="149"/>
        <v/>
      </c>
      <c r="AS401" t="str">
        <f t="shared" ca="1" si="150"/>
        <v/>
      </c>
      <c r="AT401" t="str">
        <f t="shared" ca="1" si="151"/>
        <v/>
      </c>
    </row>
    <row r="402" spans="1:46" x14ac:dyDescent="0.3">
      <c r="A402" s="15">
        <v>400</v>
      </c>
      <c r="B402" s="16" t="str">
        <f t="shared" si="152"/>
        <v/>
      </c>
      <c r="C402" s="18" t="str">
        <f>IF(Protokoll!C402="","",Protokoll!C402)</f>
        <v/>
      </c>
      <c r="D402" s="18" t="str">
        <f>IF(Protokoll!D402="","",Protokoll!D402)</f>
        <v/>
      </c>
      <c r="E402" s="18" t="str">
        <f>IF(Protokoll!E402="","",Protokoll!E402)</f>
        <v/>
      </c>
      <c r="F402" s="18" t="str">
        <f>IF(Protokoll!F402="","",Protokoll!F402)</f>
        <v/>
      </c>
      <c r="G402" s="86" t="str">
        <f>IF(Protokoll!G402="","",Protokoll!G402)</f>
        <v/>
      </c>
      <c r="H402" s="18" t="str">
        <f>IF(Protokoll!H402="","",Protokoll!H402)</f>
        <v/>
      </c>
      <c r="I402" s="18" t="str">
        <f>IF(Protokoll!I402="","",Protokoll!I402)</f>
        <v/>
      </c>
      <c r="J402" s="79" t="str">
        <f>IF(Protokoll!J402="","",Protokoll!J402)</f>
        <v/>
      </c>
      <c r="K402" s="18" t="str">
        <f>IF(Protokoll!K402="","",Protokoll!K402)</f>
        <v/>
      </c>
      <c r="L402" s="18" t="str">
        <f>IF(Protokoll!L402="","",Protokoll!L402)</f>
        <v/>
      </c>
      <c r="M402" s="80" t="str">
        <f>IF(Protokoll!M402="","",Protokoll!M402)</f>
        <v/>
      </c>
      <c r="N402" s="18" t="str">
        <f ca="1">IF(Protokoll!N402="","",VLOOKUP(Protokoll!N402,(INDIRECT(CONCATENATE($B402,"!Q2:S22"))),3,1))</f>
        <v/>
      </c>
      <c r="O402" s="18" t="str">
        <f ca="1">IF(Protokoll!O402="","",VLOOKUP(Protokoll!O402,(INDIRECT(CONCATENATE($B402,"!G2:O22"))),9,1))</f>
        <v/>
      </c>
      <c r="P402" s="18" t="str">
        <f ca="1">IF(Protokoll!P402="","",VLOOKUP(Protokoll!P402,(INDIRECT(CONCATENATE($B402,"!H2:O22"))),8,1))</f>
        <v/>
      </c>
      <c r="Q402" s="18" t="str">
        <f ca="1">IF(Protokoll!Q402="","",VLOOKUP(Protokoll!Q402,(INDIRECT(CONCATENATE($B402,"!I2:O22"))),7,1))</f>
        <v/>
      </c>
      <c r="R402" s="18" t="str">
        <f ca="1">IF(Protokoll!R402="","",VLOOKUP(Protokoll!R402,(INDIRECT(CONCATENATE($B402,"!J2:O22"))),6,1))</f>
        <v/>
      </c>
      <c r="S402" s="18" t="str">
        <f ca="1">IF(Protokoll!S402="","",VLOOKUP(Protokoll!S402,(INDIRECT(CONCATENATE($B402,"!K2:O22"))),5,1))</f>
        <v/>
      </c>
      <c r="T402" s="18" t="str">
        <f ca="1">IF(Protokoll!T402="","",VLOOKUP(Protokoll!T402,(INDIRECT(CONCATENATE($B402,"!R2:S22"))),2,1))</f>
        <v/>
      </c>
      <c r="U402" s="18" t="str">
        <f ca="1">IF(Protokoll!U402="","",VLOOKUP(Protokoll!U402,(INDIRECT(CONCATENATE($B402,"!M2:O22"))),3,1))</f>
        <v/>
      </c>
      <c r="V402" s="18" t="str">
        <f ca="1">IF(Protokoll!V402="","",VLOOKUP(Protokoll!V402,(INDIRECT(CONCATENATE($B402,"!N2:O22"))),2,1))</f>
        <v/>
      </c>
      <c r="W402" s="79" t="str">
        <f>IF(Protokoll!W402="","",Protokoll!W402)</f>
        <v/>
      </c>
      <c r="X402" s="81" t="str">
        <f t="shared" ca="1" si="153"/>
        <v/>
      </c>
      <c r="AB402" t="str">
        <f t="shared" ca="1" si="134"/>
        <v/>
      </c>
      <c r="AC402" t="str">
        <f t="shared" ca="1" si="135"/>
        <v/>
      </c>
      <c r="AD402" t="str">
        <f t="shared" ca="1" si="136"/>
        <v/>
      </c>
      <c r="AE402" t="str">
        <f t="shared" ca="1" si="137"/>
        <v/>
      </c>
      <c r="AF402" t="str">
        <f t="shared" ca="1" si="138"/>
        <v/>
      </c>
      <c r="AG402" t="str">
        <f t="shared" ca="1" si="139"/>
        <v/>
      </c>
      <c r="AH402" t="str">
        <f t="shared" ca="1" si="140"/>
        <v/>
      </c>
      <c r="AI402" t="str">
        <f t="shared" ca="1" si="141"/>
        <v/>
      </c>
      <c r="AJ402" t="str">
        <f t="shared" ca="1" si="142"/>
        <v/>
      </c>
      <c r="AL402" t="str">
        <f t="shared" ca="1" si="143"/>
        <v/>
      </c>
      <c r="AM402" t="str">
        <f t="shared" ca="1" si="144"/>
        <v/>
      </c>
      <c r="AN402" t="str">
        <f t="shared" ca="1" si="145"/>
        <v/>
      </c>
      <c r="AO402" t="str">
        <f t="shared" ca="1" si="146"/>
        <v/>
      </c>
      <c r="AP402" t="str">
        <f t="shared" ca="1" si="147"/>
        <v/>
      </c>
      <c r="AQ402" t="str">
        <f t="shared" ca="1" si="148"/>
        <v/>
      </c>
      <c r="AR402" t="str">
        <f t="shared" ca="1" si="149"/>
        <v/>
      </c>
      <c r="AS402" t="str">
        <f t="shared" ca="1" si="150"/>
        <v/>
      </c>
      <c r="AT402" t="str">
        <f t="shared" ca="1" si="151"/>
        <v/>
      </c>
    </row>
  </sheetData>
  <sheetProtection algorithmName="SHA-512" hashValue="6aF05FSGM5Jb1XUN9M8Tia3AvfZElMmXHIJki1MeRSkWkDQMo+ZXhKXnsRGj0CXuFrRlXP7NLbObxj0MqFfEQA==" saltValue="YUepcPHoy0mFBTS/BbZP0g==" spinCount="100000" sheet="1" objects="1" scenarios="1"/>
  <mergeCells count="6">
    <mergeCell ref="V1:W1"/>
    <mergeCell ref="E1:F1"/>
    <mergeCell ref="J1:M1"/>
    <mergeCell ref="N1:O1"/>
    <mergeCell ref="P1:R1"/>
    <mergeCell ref="S1:U1"/>
  </mergeCells>
  <dataValidations count="2">
    <dataValidation type="list" allowBlank="1" showInputMessage="1" showErrorMessage="1" sqref="I3 I5:I402" xr:uid="{00000000-0002-0000-0100-000000000000}">
      <formula1>"F,M"</formula1>
      <formula2>0</formula2>
    </dataValidation>
    <dataValidation type="list" allowBlank="1" showInputMessage="1" showErrorMessage="1" sqref="H3 H5:H402" xr:uid="{00000000-0002-0000-0100-000001000000}">
      <formula1>"U12,U14,U16,U18,Ü18"</formula1>
      <formula2>0</formula2>
    </dataValidation>
  </dataValidations>
  <pageMargins left="0.7" right="0.7" top="0.78749999999999998" bottom="0.78749999999999998" header="0.51180555555555496" footer="0.51180555555555496"/>
  <pageSetup paperSize="9" scale="73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"/>
  <sheetViews>
    <sheetView view="pageBreakPreview" zoomScale="110" zoomScaleNormal="100" zoomScaleSheetLayoutView="110" workbookViewId="0">
      <selection activeCell="A4" sqref="A4"/>
    </sheetView>
  </sheetViews>
  <sheetFormatPr baseColWidth="10" defaultColWidth="8.796875" defaultRowHeight="15.6" x14ac:dyDescent="0.3"/>
  <cols>
    <col min="1" max="1" width="2.5" customWidth="1"/>
    <col min="2" max="2" width="16.69921875" customWidth="1"/>
    <col min="3" max="3" width="11.69921875" customWidth="1"/>
    <col min="4" max="4" width="8.296875" customWidth="1"/>
    <col min="5" max="5" width="10.19921875" customWidth="1"/>
    <col min="6" max="6" width="11.19921875" customWidth="1"/>
    <col min="7" max="7" width="8.796875" customWidth="1"/>
    <col min="8" max="8" width="7.19921875" customWidth="1"/>
    <col min="9" max="10" width="4.19921875" customWidth="1"/>
    <col min="11" max="12" width="5.796875" customWidth="1"/>
    <col min="13" max="21" width="5" customWidth="1"/>
    <col min="22" max="22" width="4.796875" customWidth="1"/>
    <col min="23" max="1025" width="10.69921875" customWidth="1"/>
  </cols>
  <sheetData>
    <row r="1" spans="1:22" ht="51" customHeight="1" x14ac:dyDescent="0.3">
      <c r="A1" s="2"/>
      <c r="C1" s="1" t="s">
        <v>51</v>
      </c>
      <c r="D1" s="94" t="str">
        <f>IF(Protokoll!E1="","",Protokoll!E1)</f>
        <v/>
      </c>
      <c r="E1" s="95"/>
      <c r="F1" s="3" t="s">
        <v>1</v>
      </c>
      <c r="G1" s="44" t="str">
        <f>IF(Protokoll!H1="","",Protokoll!H1)</f>
        <v/>
      </c>
      <c r="H1" s="3" t="s">
        <v>2</v>
      </c>
      <c r="I1" s="94" t="str">
        <f>IF(Protokoll!J1="","",Protokoll!J1)</f>
        <v/>
      </c>
      <c r="J1" s="96"/>
      <c r="K1" s="96"/>
      <c r="L1" s="95"/>
      <c r="M1" s="88" t="s">
        <v>3</v>
      </c>
      <c r="N1" s="88"/>
      <c r="O1" s="94" t="str">
        <f>IF(Protokoll!P1="","",Protokoll!P1)</f>
        <v/>
      </c>
      <c r="P1" s="96"/>
      <c r="Q1" s="95"/>
      <c r="R1" s="88" t="s">
        <v>4</v>
      </c>
      <c r="S1" s="88"/>
      <c r="T1" s="88"/>
      <c r="U1" s="92" t="str">
        <f>IF(Protokoll!V1="","",Protokoll!V1)</f>
        <v/>
      </c>
      <c r="V1" s="93"/>
    </row>
    <row r="2" spans="1:22" ht="142.19999999999999" thickBot="1" x14ac:dyDescent="0.35">
      <c r="B2" s="5" t="s">
        <v>5</v>
      </c>
      <c r="C2" s="5" t="s">
        <v>6</v>
      </c>
      <c r="D2" s="5" t="s">
        <v>7</v>
      </c>
      <c r="E2" s="6" t="s">
        <v>8</v>
      </c>
      <c r="F2" s="5" t="s">
        <v>9</v>
      </c>
      <c r="G2" s="5" t="s">
        <v>10</v>
      </c>
      <c r="H2" s="5" t="s">
        <v>11</v>
      </c>
      <c r="I2" s="28" t="s">
        <v>12</v>
      </c>
      <c r="J2" s="10" t="s">
        <v>13</v>
      </c>
      <c r="K2" s="10" t="s">
        <v>14</v>
      </c>
      <c r="L2" s="29" t="s">
        <v>15</v>
      </c>
      <c r="M2" s="10" t="s">
        <v>16</v>
      </c>
      <c r="N2" s="10" t="s">
        <v>17</v>
      </c>
      <c r="O2" s="10" t="s">
        <v>18</v>
      </c>
      <c r="P2" s="10" t="s">
        <v>19</v>
      </c>
      <c r="Q2" s="10" t="s">
        <v>20</v>
      </c>
      <c r="R2" s="10" t="s">
        <v>21</v>
      </c>
      <c r="S2" s="10" t="s">
        <v>22</v>
      </c>
      <c r="T2" s="10" t="s">
        <v>23</v>
      </c>
      <c r="U2" s="10" t="s">
        <v>24</v>
      </c>
      <c r="V2" s="10" t="s">
        <v>53</v>
      </c>
    </row>
    <row r="3" spans="1:22" x14ac:dyDescent="0.3">
      <c r="A3" s="56"/>
      <c r="B3" s="26" t="e">
        <f>VLOOKUP(A3,Punkte!A3:W400,3,)</f>
        <v>#N/A</v>
      </c>
      <c r="C3" s="26" t="e">
        <f>VLOOKUP(A3,Punkte!A3:W400,4,)</f>
        <v>#N/A</v>
      </c>
      <c r="D3" s="26" t="e">
        <f>VLOOKUP(A3,Punkte!A3:W400,5,0)</f>
        <v>#N/A</v>
      </c>
      <c r="E3" s="26" t="e">
        <f>VLOOKUP(A3,Punkte!A3:W400,6,)</f>
        <v>#N/A</v>
      </c>
      <c r="F3" s="57" t="e">
        <f>VLOOKUP(A3,Punkte!A3:W400,7,)</f>
        <v>#N/A</v>
      </c>
      <c r="G3" s="26" t="e">
        <f>VLOOKUP(A3,Punkte!A3:W400,8,)</f>
        <v>#N/A</v>
      </c>
      <c r="H3" s="26" t="e">
        <f>VLOOKUP(A3,Punkte!A3:W400,9,)</f>
        <v>#N/A</v>
      </c>
      <c r="I3" s="26" t="e">
        <f>VLOOKUP(A3,Punkte!A3:W400,10,)</f>
        <v>#N/A</v>
      </c>
      <c r="J3" s="26" t="e">
        <f>VLOOKUP(A3,Punkte!A3:W400,11,)</f>
        <v>#N/A</v>
      </c>
      <c r="K3" s="26" t="e">
        <f>VLOOKUP(A3,Punkte!A3:W400,12,)</f>
        <v>#N/A</v>
      </c>
      <c r="L3" s="26" t="e">
        <f>VLOOKUP(A3,Punkte!A3:W400,13,)</f>
        <v>#N/A</v>
      </c>
      <c r="M3" s="26" t="e">
        <f>VLOOKUP(A3,Protokoll!A3:W400,14,)</f>
        <v>#N/A</v>
      </c>
      <c r="N3" s="26" t="e">
        <f>VLOOKUP(A3,Protokoll!A3:W400,15,)</f>
        <v>#N/A</v>
      </c>
      <c r="O3" s="55" t="e">
        <f>VLOOKUP($A3,Protokoll!$A3:$W400,16,)</f>
        <v>#N/A</v>
      </c>
      <c r="P3" s="55" t="e">
        <f>VLOOKUP($A3,Protokoll!$A3:$W400,17,)</f>
        <v>#N/A</v>
      </c>
      <c r="Q3" s="55" t="e">
        <f>VLOOKUP($A3,Protokoll!$A3:$W400,18,)</f>
        <v>#N/A</v>
      </c>
      <c r="R3" s="26" t="e">
        <f>VLOOKUP($A3,Protokoll!$A3:$W400,19,)</f>
        <v>#N/A</v>
      </c>
      <c r="S3" s="55" t="e">
        <f>VLOOKUP($A3,Protokoll!$A3:$W400,20,)</f>
        <v>#N/A</v>
      </c>
      <c r="T3" s="26" t="e">
        <f>VLOOKUP($A3,Protokoll!$A3:$W400,21,)</f>
        <v>#N/A</v>
      </c>
      <c r="U3" s="26" t="e">
        <f>VLOOKUP($A3,Protokoll!$A3:$W400,22,)</f>
        <v>#N/A</v>
      </c>
      <c r="V3" s="58"/>
    </row>
    <row r="4" spans="1:22" x14ac:dyDescent="0.3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0" t="s">
        <v>52</v>
      </c>
      <c r="M4" s="27" t="e">
        <f>VLOOKUP(A3,Punkte!A3:W400,14,)</f>
        <v>#N/A</v>
      </c>
      <c r="N4" s="27" t="e">
        <f>VLOOKUP(A3,Punkte!A3:W400,15,)</f>
        <v>#N/A</v>
      </c>
      <c r="O4" s="27" t="e">
        <f>VLOOKUP(A3,Punkte!A3:W400,16,)</f>
        <v>#N/A</v>
      </c>
      <c r="P4" s="27" t="e">
        <f>VLOOKUP(A3,Punkte!A3:W400,17,)</f>
        <v>#N/A</v>
      </c>
      <c r="Q4" s="27" t="e">
        <f>VLOOKUP(A3,Punkte!A3:W400,18,)</f>
        <v>#N/A</v>
      </c>
      <c r="R4" s="27" t="e">
        <f>VLOOKUP(A3,Punkte!A3:W400,19,)</f>
        <v>#N/A</v>
      </c>
      <c r="S4" s="27" t="e">
        <f>VLOOKUP(A3,Punkte!A3:W4000,20,)</f>
        <v>#N/A</v>
      </c>
      <c r="T4" s="27" t="e">
        <f>VLOOKUP(A3,Punkte!A3:W400,21,)</f>
        <v>#N/A</v>
      </c>
      <c r="U4" s="27" t="e">
        <f>VLOOKUP(A3,Punkte!A3:W400,22,)</f>
        <v>#N/A</v>
      </c>
      <c r="V4" s="54" t="e">
        <f>VLOOKUP(A3,Punkte!A3:X400,24,)</f>
        <v>#N/A</v>
      </c>
    </row>
    <row r="5" spans="1:22" x14ac:dyDescent="0.3">
      <c r="A5" s="2"/>
      <c r="V5" s="30"/>
    </row>
  </sheetData>
  <sheetProtection algorithmName="SHA-512" hashValue="Lufc/j7O4AtLwr24ashPIfJQEnB2ZokrQRQ7dnLgvYLlXNCgyXMowI6v1xdajNHk7QuaUPXEWf7zVWk5tmAZQg==" saltValue="LqVqiz34aC3hLdGI2wBZ+w==" spinCount="100000" sheet="1" objects="1" scenarios="1"/>
  <mergeCells count="6">
    <mergeCell ref="U1:V1"/>
    <mergeCell ref="D1:E1"/>
    <mergeCell ref="I1:L1"/>
    <mergeCell ref="M1:N1"/>
    <mergeCell ref="O1:Q1"/>
    <mergeCell ref="R1:T1"/>
  </mergeCells>
  <conditionalFormatting sqref="A3">
    <cfRule type="expression" dxfId="0" priority="2">
      <formula>LEN(TRIM(A3))=0</formula>
    </cfRule>
  </conditionalFormatting>
  <pageMargins left="0.7" right="0.7" top="0.78749999999999998" bottom="0.78749999999999998" header="0.51180555555555496" footer="0.51180555555555496"/>
  <pageSetup paperSize="9" scale="84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2"/>
  <sheetViews>
    <sheetView zoomScale="65" zoomScaleNormal="65" workbookViewId="0">
      <selection activeCell="M2" activeCellId="1" sqref="C3:I27 M2"/>
    </sheetView>
  </sheetViews>
  <sheetFormatPr baseColWidth="10" defaultColWidth="8.796875" defaultRowHeight="15.6" x14ac:dyDescent="0.3"/>
  <cols>
    <col min="1" max="1025" width="10.69921875" customWidth="1"/>
  </cols>
  <sheetData>
    <row r="1" spans="1:19" x14ac:dyDescent="0.3"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Q1" t="s">
        <v>44</v>
      </c>
      <c r="R1" t="s">
        <v>45</v>
      </c>
      <c r="S1" t="s">
        <v>46</v>
      </c>
    </row>
    <row r="2" spans="1:19" x14ac:dyDescent="0.3">
      <c r="A2" t="str">
        <f t="shared" ref="A2:A22" si="0">CONCATENATE(B2,C2)</f>
        <v>U12F</v>
      </c>
      <c r="B2" t="s">
        <v>47</v>
      </c>
      <c r="C2" t="s">
        <v>27</v>
      </c>
      <c r="D2">
        <v>1.17</v>
      </c>
      <c r="E2">
        <v>20.3</v>
      </c>
      <c r="F2" s="21">
        <v>24.75</v>
      </c>
      <c r="G2">
        <v>0</v>
      </c>
      <c r="H2">
        <v>3.66</v>
      </c>
      <c r="I2">
        <v>4.3499999999999996</v>
      </c>
      <c r="J2">
        <v>1</v>
      </c>
      <c r="K2">
        <v>12</v>
      </c>
      <c r="L2">
        <v>70.290000000000006</v>
      </c>
      <c r="M2">
        <v>18</v>
      </c>
      <c r="N2">
        <v>48</v>
      </c>
      <c r="O2">
        <v>0</v>
      </c>
      <c r="Q2" s="21">
        <f>F22</f>
        <v>13.3</v>
      </c>
      <c r="R2">
        <f>L22</f>
        <v>21.39</v>
      </c>
      <c r="S2">
        <v>100</v>
      </c>
    </row>
    <row r="3" spans="1:19" x14ac:dyDescent="0.3">
      <c r="A3" t="str">
        <f t="shared" si="0"/>
        <v>U12F</v>
      </c>
      <c r="B3" t="s">
        <v>47</v>
      </c>
      <c r="C3" t="s">
        <v>27</v>
      </c>
      <c r="D3">
        <v>1.34</v>
      </c>
      <c r="E3">
        <v>28</v>
      </c>
      <c r="F3" s="21">
        <v>18.8</v>
      </c>
      <c r="G3">
        <v>19</v>
      </c>
      <c r="H3">
        <v>6.218</v>
      </c>
      <c r="I3">
        <v>6.22</v>
      </c>
      <c r="J3">
        <v>1.41</v>
      </c>
      <c r="K3">
        <v>53</v>
      </c>
      <c r="L3">
        <v>43.781999999999996</v>
      </c>
      <c r="M3">
        <v>29.85</v>
      </c>
      <c r="N3">
        <v>1850</v>
      </c>
      <c r="O3">
        <v>5</v>
      </c>
      <c r="Q3" s="21">
        <f>F21</f>
        <v>14.571999999999999</v>
      </c>
      <c r="R3">
        <f>L21</f>
        <v>26.694500000000001</v>
      </c>
      <c r="S3">
        <v>95</v>
      </c>
    </row>
    <row r="4" spans="1:19" x14ac:dyDescent="0.3">
      <c r="A4" t="str">
        <f t="shared" si="0"/>
        <v>U12F</v>
      </c>
      <c r="B4" t="s">
        <v>47</v>
      </c>
      <c r="C4" t="s">
        <v>27</v>
      </c>
      <c r="D4">
        <v>1.38</v>
      </c>
      <c r="E4">
        <v>30</v>
      </c>
      <c r="F4" s="21">
        <v>18.082000000000001</v>
      </c>
      <c r="G4">
        <v>24</v>
      </c>
      <c r="H4">
        <v>6.6260000000000003</v>
      </c>
      <c r="I4">
        <v>6.649</v>
      </c>
      <c r="J4">
        <v>1.48</v>
      </c>
      <c r="K4">
        <v>61.9</v>
      </c>
      <c r="L4">
        <v>41.472000000000001</v>
      </c>
      <c r="M4">
        <v>33</v>
      </c>
      <c r="N4">
        <v>2000</v>
      </c>
      <c r="O4">
        <v>10</v>
      </c>
      <c r="Q4" s="21">
        <f>F20</f>
        <v>14.834</v>
      </c>
      <c r="R4">
        <f>L20</f>
        <v>27.77</v>
      </c>
      <c r="S4">
        <v>90</v>
      </c>
    </row>
    <row r="5" spans="1:19" x14ac:dyDescent="0.3">
      <c r="A5" t="str">
        <f t="shared" si="0"/>
        <v>U12F</v>
      </c>
      <c r="B5" t="s">
        <v>47</v>
      </c>
      <c r="C5" t="s">
        <v>27</v>
      </c>
      <c r="D5">
        <v>1.39</v>
      </c>
      <c r="E5">
        <v>31</v>
      </c>
      <c r="F5" s="21">
        <v>17.62</v>
      </c>
      <c r="G5">
        <v>28</v>
      </c>
      <c r="H5">
        <v>6.9240000000000004</v>
      </c>
      <c r="I5">
        <v>6.93</v>
      </c>
      <c r="J5">
        <v>1.53</v>
      </c>
      <c r="K5">
        <v>66</v>
      </c>
      <c r="L5">
        <v>39.159500000000001</v>
      </c>
      <c r="M5">
        <v>35</v>
      </c>
      <c r="N5">
        <v>2050</v>
      </c>
      <c r="O5">
        <v>15</v>
      </c>
      <c r="Q5" s="21">
        <f>F19</f>
        <v>15.07</v>
      </c>
      <c r="R5">
        <f>L19</f>
        <v>28.47</v>
      </c>
      <c r="S5">
        <v>85</v>
      </c>
    </row>
    <row r="6" spans="1:19" x14ac:dyDescent="0.3">
      <c r="A6" t="str">
        <f t="shared" si="0"/>
        <v>U12F</v>
      </c>
      <c r="B6" t="s">
        <v>47</v>
      </c>
      <c r="C6" t="s">
        <v>27</v>
      </c>
      <c r="D6">
        <v>1.41</v>
      </c>
      <c r="E6">
        <v>32.1</v>
      </c>
      <c r="F6" s="21">
        <v>17.382000000000001</v>
      </c>
      <c r="G6">
        <v>32</v>
      </c>
      <c r="H6">
        <v>7.14</v>
      </c>
      <c r="I6">
        <v>7.09</v>
      </c>
      <c r="J6">
        <v>1.58</v>
      </c>
      <c r="K6">
        <v>70</v>
      </c>
      <c r="L6">
        <v>37.701999999999998</v>
      </c>
      <c r="M6">
        <v>36</v>
      </c>
      <c r="N6">
        <v>2100</v>
      </c>
      <c r="O6">
        <v>20</v>
      </c>
      <c r="Q6" s="21">
        <f>F18</f>
        <v>15.29</v>
      </c>
      <c r="R6">
        <f>L18</f>
        <v>29.184000000000001</v>
      </c>
      <c r="S6">
        <v>80</v>
      </c>
    </row>
    <row r="7" spans="1:19" x14ac:dyDescent="0.3">
      <c r="A7" t="str">
        <f t="shared" si="0"/>
        <v>U12F</v>
      </c>
      <c r="B7" t="s">
        <v>47</v>
      </c>
      <c r="C7" t="s">
        <v>27</v>
      </c>
      <c r="D7">
        <v>1.42</v>
      </c>
      <c r="E7">
        <v>33.200000000000003</v>
      </c>
      <c r="F7" s="21">
        <v>17.149999999999999</v>
      </c>
      <c r="G7">
        <v>35</v>
      </c>
      <c r="H7">
        <v>7.31</v>
      </c>
      <c r="I7">
        <v>7.25</v>
      </c>
      <c r="J7">
        <v>1.6</v>
      </c>
      <c r="K7">
        <v>73</v>
      </c>
      <c r="L7">
        <v>36.637500000000003</v>
      </c>
      <c r="M7">
        <v>37</v>
      </c>
      <c r="N7">
        <v>2157.5</v>
      </c>
      <c r="O7">
        <v>25</v>
      </c>
      <c r="Q7" s="21">
        <f>F17</f>
        <v>15.47</v>
      </c>
      <c r="R7">
        <f>L17</f>
        <v>29.934999999999999</v>
      </c>
      <c r="S7">
        <v>75</v>
      </c>
    </row>
    <row r="8" spans="1:19" x14ac:dyDescent="0.3">
      <c r="A8" t="str">
        <f t="shared" si="0"/>
        <v>U12F</v>
      </c>
      <c r="B8" t="s">
        <v>47</v>
      </c>
      <c r="C8" t="s">
        <v>27</v>
      </c>
      <c r="D8">
        <v>1.43</v>
      </c>
      <c r="E8">
        <v>34</v>
      </c>
      <c r="F8" s="21">
        <v>16.91</v>
      </c>
      <c r="G8">
        <v>38</v>
      </c>
      <c r="H8">
        <v>7.5</v>
      </c>
      <c r="I8">
        <v>7.44</v>
      </c>
      <c r="J8">
        <v>1.6319999999999999</v>
      </c>
      <c r="K8">
        <v>75.7</v>
      </c>
      <c r="L8">
        <v>35.816000000000003</v>
      </c>
      <c r="M8">
        <v>39</v>
      </c>
      <c r="N8">
        <v>2200</v>
      </c>
      <c r="O8">
        <v>30</v>
      </c>
      <c r="Q8" s="21">
        <f>F16</f>
        <v>15.63</v>
      </c>
      <c r="R8">
        <f>L16</f>
        <v>30.58</v>
      </c>
      <c r="S8">
        <v>70</v>
      </c>
    </row>
    <row r="9" spans="1:19" x14ac:dyDescent="0.3">
      <c r="A9" t="str">
        <f t="shared" si="0"/>
        <v>U12F</v>
      </c>
      <c r="B9" t="s">
        <v>47</v>
      </c>
      <c r="C9" t="s">
        <v>27</v>
      </c>
      <c r="D9">
        <v>1.44</v>
      </c>
      <c r="E9">
        <v>34.6</v>
      </c>
      <c r="F9" s="21">
        <v>16.666</v>
      </c>
      <c r="G9">
        <v>40</v>
      </c>
      <c r="H9">
        <v>7.6360000000000001</v>
      </c>
      <c r="I9">
        <v>7.61</v>
      </c>
      <c r="J9">
        <v>1.66</v>
      </c>
      <c r="K9">
        <v>78</v>
      </c>
      <c r="L9">
        <v>35</v>
      </c>
      <c r="M9">
        <v>40</v>
      </c>
      <c r="N9">
        <v>2250</v>
      </c>
      <c r="O9">
        <v>35</v>
      </c>
      <c r="Q9" s="21">
        <f>F15</f>
        <v>15.773999999999999</v>
      </c>
      <c r="R9">
        <f>L15</f>
        <v>31.221499999999999</v>
      </c>
      <c r="S9">
        <v>65</v>
      </c>
    </row>
    <row r="10" spans="1:19" x14ac:dyDescent="0.3">
      <c r="A10" t="str">
        <f t="shared" si="0"/>
        <v>U12F</v>
      </c>
      <c r="B10" t="s">
        <v>47</v>
      </c>
      <c r="C10" t="s">
        <v>27</v>
      </c>
      <c r="D10">
        <v>1.45</v>
      </c>
      <c r="E10">
        <v>35.5</v>
      </c>
      <c r="F10" s="21">
        <v>16.5</v>
      </c>
      <c r="G10">
        <v>43</v>
      </c>
      <c r="H10">
        <v>7.75</v>
      </c>
      <c r="I10">
        <v>7.78</v>
      </c>
      <c r="J10">
        <v>1.68</v>
      </c>
      <c r="K10">
        <v>81</v>
      </c>
      <c r="L10">
        <v>34.231999999999999</v>
      </c>
      <c r="M10">
        <v>42</v>
      </c>
      <c r="N10">
        <v>2275</v>
      </c>
      <c r="O10">
        <v>40</v>
      </c>
      <c r="Q10" s="21">
        <f>F14</f>
        <v>15.91</v>
      </c>
      <c r="R10">
        <f>L14</f>
        <v>31.706</v>
      </c>
      <c r="S10">
        <v>60</v>
      </c>
    </row>
    <row r="11" spans="1:19" x14ac:dyDescent="0.3">
      <c r="A11" t="str">
        <f t="shared" si="0"/>
        <v>U12F</v>
      </c>
      <c r="B11" t="s">
        <v>47</v>
      </c>
      <c r="C11" t="s">
        <v>27</v>
      </c>
      <c r="D11">
        <v>1.46</v>
      </c>
      <c r="E11">
        <v>36.07</v>
      </c>
      <c r="F11" s="21">
        <v>16.350000000000001</v>
      </c>
      <c r="G11">
        <v>46</v>
      </c>
      <c r="H11">
        <v>7.85</v>
      </c>
      <c r="I11">
        <v>7.89</v>
      </c>
      <c r="J11">
        <v>1.7</v>
      </c>
      <c r="K11">
        <v>83</v>
      </c>
      <c r="L11">
        <v>33.630000000000003</v>
      </c>
      <c r="M11">
        <v>43</v>
      </c>
      <c r="N11">
        <v>2300</v>
      </c>
      <c r="O11">
        <v>45</v>
      </c>
      <c r="Q11" s="21">
        <f>F13</f>
        <v>16.05</v>
      </c>
      <c r="R11">
        <f>L13</f>
        <v>32.28</v>
      </c>
      <c r="S11">
        <v>55</v>
      </c>
    </row>
    <row r="12" spans="1:19" x14ac:dyDescent="0.3">
      <c r="A12" t="str">
        <f t="shared" si="0"/>
        <v>U12F</v>
      </c>
      <c r="B12" t="s">
        <v>47</v>
      </c>
      <c r="C12" t="s">
        <v>27</v>
      </c>
      <c r="D12">
        <v>1.47</v>
      </c>
      <c r="E12">
        <v>37</v>
      </c>
      <c r="F12" s="21">
        <v>16.2</v>
      </c>
      <c r="G12">
        <v>49</v>
      </c>
      <c r="H12">
        <v>7.97</v>
      </c>
      <c r="I12">
        <v>8</v>
      </c>
      <c r="J12">
        <v>1.73</v>
      </c>
      <c r="K12">
        <v>85</v>
      </c>
      <c r="L12">
        <v>33</v>
      </c>
      <c r="M12">
        <v>44</v>
      </c>
      <c r="N12">
        <v>2332.5</v>
      </c>
      <c r="O12">
        <v>50</v>
      </c>
      <c r="Q12" s="21">
        <f>F12</f>
        <v>16.2</v>
      </c>
      <c r="R12">
        <f>L12</f>
        <v>33</v>
      </c>
      <c r="S12">
        <v>50</v>
      </c>
    </row>
    <row r="13" spans="1:19" x14ac:dyDescent="0.3">
      <c r="A13" t="str">
        <f t="shared" si="0"/>
        <v>U12F</v>
      </c>
      <c r="B13" t="s">
        <v>47</v>
      </c>
      <c r="C13" t="s">
        <v>27</v>
      </c>
      <c r="D13">
        <v>1.48</v>
      </c>
      <c r="E13">
        <v>37.9</v>
      </c>
      <c r="F13" s="21">
        <v>16.05</v>
      </c>
      <c r="G13">
        <v>51</v>
      </c>
      <c r="H13">
        <v>8.1</v>
      </c>
      <c r="I13">
        <v>8.11</v>
      </c>
      <c r="J13">
        <v>1.75</v>
      </c>
      <c r="K13">
        <v>87</v>
      </c>
      <c r="L13">
        <v>32.28</v>
      </c>
      <c r="M13">
        <v>45</v>
      </c>
      <c r="N13">
        <v>2350</v>
      </c>
      <c r="O13">
        <v>55</v>
      </c>
      <c r="Q13" s="21">
        <f>F11</f>
        <v>16.350000000000001</v>
      </c>
      <c r="R13">
        <f>L11</f>
        <v>33.630000000000003</v>
      </c>
      <c r="S13">
        <v>45</v>
      </c>
    </row>
    <row r="14" spans="1:19" x14ac:dyDescent="0.3">
      <c r="A14" t="str">
        <f t="shared" si="0"/>
        <v>U12F</v>
      </c>
      <c r="B14" t="s">
        <v>47</v>
      </c>
      <c r="C14" t="s">
        <v>27</v>
      </c>
      <c r="D14">
        <v>1.49</v>
      </c>
      <c r="E14">
        <v>38.799999999999997</v>
      </c>
      <c r="F14" s="21">
        <v>15.91</v>
      </c>
      <c r="G14">
        <v>54</v>
      </c>
      <c r="H14">
        <v>8.2460000000000004</v>
      </c>
      <c r="I14">
        <v>8.23</v>
      </c>
      <c r="J14">
        <v>1.77</v>
      </c>
      <c r="K14">
        <v>90</v>
      </c>
      <c r="L14">
        <v>31.706</v>
      </c>
      <c r="M14">
        <v>47</v>
      </c>
      <c r="N14">
        <v>2400</v>
      </c>
      <c r="O14">
        <v>60</v>
      </c>
      <c r="Q14" s="21">
        <f>F10</f>
        <v>16.5</v>
      </c>
      <c r="R14">
        <f>L10</f>
        <v>34.231999999999999</v>
      </c>
      <c r="S14">
        <v>40</v>
      </c>
    </row>
    <row r="15" spans="1:19" x14ac:dyDescent="0.3">
      <c r="A15" t="str">
        <f t="shared" si="0"/>
        <v>U12F</v>
      </c>
      <c r="B15" t="s">
        <v>47</v>
      </c>
      <c r="C15" t="s">
        <v>27</v>
      </c>
      <c r="D15">
        <v>1.5</v>
      </c>
      <c r="E15">
        <v>39.6</v>
      </c>
      <c r="F15" s="21">
        <v>15.773999999999999</v>
      </c>
      <c r="G15">
        <v>57</v>
      </c>
      <c r="H15">
        <v>8.3699999999999992</v>
      </c>
      <c r="I15">
        <v>8.32</v>
      </c>
      <c r="J15">
        <v>1.79</v>
      </c>
      <c r="K15">
        <v>93.85</v>
      </c>
      <c r="L15">
        <v>31.221499999999999</v>
      </c>
      <c r="M15">
        <v>48</v>
      </c>
      <c r="N15">
        <v>2400</v>
      </c>
      <c r="O15">
        <v>65</v>
      </c>
      <c r="Q15" s="21">
        <f>F9</f>
        <v>16.666</v>
      </c>
      <c r="R15">
        <f>L9</f>
        <v>35</v>
      </c>
      <c r="S15">
        <v>35</v>
      </c>
    </row>
    <row r="16" spans="1:19" x14ac:dyDescent="0.3">
      <c r="A16" t="str">
        <f t="shared" si="0"/>
        <v>U12F</v>
      </c>
      <c r="B16" t="s">
        <v>47</v>
      </c>
      <c r="C16" t="s">
        <v>27</v>
      </c>
      <c r="D16">
        <v>1.51</v>
      </c>
      <c r="E16">
        <v>40.799999999999997</v>
      </c>
      <c r="F16" s="21">
        <v>15.63</v>
      </c>
      <c r="G16">
        <v>60</v>
      </c>
      <c r="H16">
        <v>8.5</v>
      </c>
      <c r="I16">
        <v>8.4499999999999993</v>
      </c>
      <c r="J16">
        <v>1.82</v>
      </c>
      <c r="K16">
        <v>96</v>
      </c>
      <c r="L16">
        <v>30.58</v>
      </c>
      <c r="M16">
        <v>50</v>
      </c>
      <c r="N16">
        <v>2450</v>
      </c>
      <c r="O16">
        <v>70</v>
      </c>
      <c r="Q16" s="21">
        <f>F8</f>
        <v>16.91</v>
      </c>
      <c r="R16">
        <f>L8</f>
        <v>35.816000000000003</v>
      </c>
      <c r="S16">
        <v>30</v>
      </c>
    </row>
    <row r="17" spans="1:19" x14ac:dyDescent="0.3">
      <c r="A17" t="str">
        <f t="shared" si="0"/>
        <v>U12F</v>
      </c>
      <c r="B17" t="s">
        <v>47</v>
      </c>
      <c r="C17" t="s">
        <v>27</v>
      </c>
      <c r="D17">
        <v>1.52</v>
      </c>
      <c r="E17">
        <v>42</v>
      </c>
      <c r="F17" s="21">
        <v>15.47</v>
      </c>
      <c r="G17">
        <v>63</v>
      </c>
      <c r="H17">
        <v>8.6300000000000008</v>
      </c>
      <c r="I17">
        <v>8.5625</v>
      </c>
      <c r="J17">
        <v>1.84</v>
      </c>
      <c r="K17">
        <v>99</v>
      </c>
      <c r="L17">
        <v>29.934999999999999</v>
      </c>
      <c r="M17">
        <v>51.75</v>
      </c>
      <c r="N17">
        <v>2500</v>
      </c>
      <c r="O17">
        <v>75</v>
      </c>
      <c r="Q17" s="21">
        <f>F7</f>
        <v>17.149999999999999</v>
      </c>
      <c r="R17">
        <f>L7</f>
        <v>36.637500000000003</v>
      </c>
      <c r="S17">
        <v>25</v>
      </c>
    </row>
    <row r="18" spans="1:19" x14ac:dyDescent="0.3">
      <c r="A18" t="str">
        <f t="shared" si="0"/>
        <v>U12F</v>
      </c>
      <c r="B18" t="s">
        <v>47</v>
      </c>
      <c r="C18" t="s">
        <v>27</v>
      </c>
      <c r="D18">
        <v>1.53</v>
      </c>
      <c r="E18">
        <v>43.4</v>
      </c>
      <c r="F18" s="21">
        <v>15.29</v>
      </c>
      <c r="G18">
        <v>66</v>
      </c>
      <c r="H18">
        <v>8.7780000000000005</v>
      </c>
      <c r="I18">
        <v>8.75</v>
      </c>
      <c r="J18">
        <v>1.87</v>
      </c>
      <c r="K18">
        <v>101</v>
      </c>
      <c r="L18">
        <v>29.184000000000001</v>
      </c>
      <c r="M18">
        <v>54</v>
      </c>
      <c r="N18">
        <v>2550</v>
      </c>
      <c r="O18">
        <v>80</v>
      </c>
      <c r="Q18" s="21">
        <f>F6</f>
        <v>17.382000000000001</v>
      </c>
      <c r="R18">
        <f>L6</f>
        <v>37.701999999999998</v>
      </c>
      <c r="S18">
        <v>20</v>
      </c>
    </row>
    <row r="19" spans="1:19" x14ac:dyDescent="0.3">
      <c r="A19" t="str">
        <f t="shared" si="0"/>
        <v>U12F</v>
      </c>
      <c r="B19" t="s">
        <v>47</v>
      </c>
      <c r="C19" t="s">
        <v>27</v>
      </c>
      <c r="D19">
        <v>1.55</v>
      </c>
      <c r="E19">
        <v>45</v>
      </c>
      <c r="F19" s="21">
        <v>15.07</v>
      </c>
      <c r="G19">
        <v>71</v>
      </c>
      <c r="H19">
        <v>8.9559999999999995</v>
      </c>
      <c r="I19">
        <v>8.9314999999999998</v>
      </c>
      <c r="J19">
        <v>1.91</v>
      </c>
      <c r="K19">
        <v>104.65</v>
      </c>
      <c r="L19">
        <v>28.47</v>
      </c>
      <c r="M19">
        <v>57</v>
      </c>
      <c r="N19">
        <v>2550</v>
      </c>
      <c r="O19">
        <v>85</v>
      </c>
      <c r="Q19" s="21">
        <f>F5</f>
        <v>17.62</v>
      </c>
      <c r="R19">
        <f>L5</f>
        <v>39.159500000000001</v>
      </c>
      <c r="S19">
        <v>15</v>
      </c>
    </row>
    <row r="20" spans="1:19" x14ac:dyDescent="0.3">
      <c r="A20" t="str">
        <f t="shared" si="0"/>
        <v>U12F</v>
      </c>
      <c r="B20" t="s">
        <v>47</v>
      </c>
      <c r="C20" t="s">
        <v>27</v>
      </c>
      <c r="D20">
        <v>1.57</v>
      </c>
      <c r="E20">
        <v>47</v>
      </c>
      <c r="F20" s="21">
        <v>14.834</v>
      </c>
      <c r="G20">
        <v>78</v>
      </c>
      <c r="H20">
        <v>9.18</v>
      </c>
      <c r="I20">
        <v>9.1199999999999992</v>
      </c>
      <c r="J20">
        <v>1.95</v>
      </c>
      <c r="K20">
        <v>109</v>
      </c>
      <c r="L20">
        <v>27.77</v>
      </c>
      <c r="M20">
        <v>60</v>
      </c>
      <c r="N20">
        <v>2615</v>
      </c>
      <c r="O20">
        <v>90</v>
      </c>
      <c r="Q20" s="21">
        <f>F4</f>
        <v>18.082000000000001</v>
      </c>
      <c r="R20">
        <f>L4</f>
        <v>41.472000000000001</v>
      </c>
      <c r="S20">
        <v>10</v>
      </c>
    </row>
    <row r="21" spans="1:19" x14ac:dyDescent="0.3">
      <c r="A21" t="str">
        <f t="shared" si="0"/>
        <v>U12F</v>
      </c>
      <c r="B21" t="s">
        <v>47</v>
      </c>
      <c r="C21" t="s">
        <v>27</v>
      </c>
      <c r="D21">
        <v>1.6</v>
      </c>
      <c r="E21">
        <v>50</v>
      </c>
      <c r="F21" s="21">
        <v>14.571999999999999</v>
      </c>
      <c r="G21">
        <v>89</v>
      </c>
      <c r="H21">
        <v>9.4600000000000009</v>
      </c>
      <c r="I21">
        <v>9.4</v>
      </c>
      <c r="J21">
        <v>2.0099999999999998</v>
      </c>
      <c r="K21">
        <v>114</v>
      </c>
      <c r="L21">
        <v>26.694500000000001</v>
      </c>
      <c r="M21">
        <v>66</v>
      </c>
      <c r="N21">
        <v>2700</v>
      </c>
      <c r="O21">
        <v>95</v>
      </c>
      <c r="Q21" s="21">
        <f>F3</f>
        <v>18.8</v>
      </c>
      <c r="R21">
        <f>L3</f>
        <v>43.781999999999996</v>
      </c>
      <c r="S21">
        <v>5</v>
      </c>
    </row>
    <row r="22" spans="1:19" x14ac:dyDescent="0.3">
      <c r="A22" t="str">
        <f t="shared" si="0"/>
        <v>U12F</v>
      </c>
      <c r="B22" t="s">
        <v>47</v>
      </c>
      <c r="C22" t="s">
        <v>27</v>
      </c>
      <c r="D22">
        <v>1.85</v>
      </c>
      <c r="E22">
        <v>64.3</v>
      </c>
      <c r="F22" s="21">
        <v>13.3</v>
      </c>
      <c r="G22">
        <v>180</v>
      </c>
      <c r="H22">
        <v>10.45</v>
      </c>
      <c r="I22">
        <v>10.98</v>
      </c>
      <c r="J22">
        <v>2.2599999999999998</v>
      </c>
      <c r="K22">
        <v>149</v>
      </c>
      <c r="L22">
        <v>21.39</v>
      </c>
      <c r="M22">
        <v>86</v>
      </c>
      <c r="N22">
        <v>2950</v>
      </c>
      <c r="O22">
        <v>100</v>
      </c>
      <c r="Q22" s="21">
        <f>F2</f>
        <v>24.75</v>
      </c>
      <c r="R22">
        <f>L2</f>
        <v>70.290000000000006</v>
      </c>
      <c r="S22">
        <v>0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2"/>
  <sheetViews>
    <sheetView zoomScale="65" zoomScaleNormal="65" workbookViewId="0">
      <selection activeCell="I42" sqref="I42"/>
    </sheetView>
  </sheetViews>
  <sheetFormatPr baseColWidth="10" defaultColWidth="8.796875" defaultRowHeight="15.6" x14ac:dyDescent="0.3"/>
  <cols>
    <col min="1" max="1025" width="10.69921875" customWidth="1"/>
  </cols>
  <sheetData>
    <row r="1" spans="1:19" x14ac:dyDescent="0.3"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Q1" t="s">
        <v>44</v>
      </c>
      <c r="R1" t="s">
        <v>45</v>
      </c>
      <c r="S1" t="s">
        <v>46</v>
      </c>
    </row>
    <row r="2" spans="1:19" x14ac:dyDescent="0.3">
      <c r="A2" t="str">
        <f t="shared" ref="A2:A22" si="0">CONCATENATE(B2,C2)</f>
        <v>U12M</v>
      </c>
      <c r="B2" t="s">
        <v>47</v>
      </c>
      <c r="C2" t="s">
        <v>29</v>
      </c>
      <c r="D2">
        <v>1.29</v>
      </c>
      <c r="E2">
        <v>25.5</v>
      </c>
      <c r="F2">
        <v>20.23</v>
      </c>
      <c r="G2">
        <v>2</v>
      </c>
      <c r="H2">
        <v>5.35</v>
      </c>
      <c r="I2">
        <v>5.32</v>
      </c>
      <c r="J2">
        <v>1.1000000000000001</v>
      </c>
      <c r="K2">
        <v>38</v>
      </c>
      <c r="L2">
        <v>52.46</v>
      </c>
      <c r="M2">
        <v>18</v>
      </c>
      <c r="N2">
        <v>50</v>
      </c>
      <c r="O2">
        <v>0</v>
      </c>
      <c r="Q2" s="21">
        <f>F22</f>
        <v>13.25</v>
      </c>
      <c r="R2">
        <f>L22</f>
        <v>22.34</v>
      </c>
      <c r="S2">
        <v>100</v>
      </c>
    </row>
    <row r="3" spans="1:19" x14ac:dyDescent="0.3">
      <c r="A3" t="str">
        <f t="shared" si="0"/>
        <v>U12M</v>
      </c>
      <c r="B3" t="s">
        <v>47</v>
      </c>
      <c r="C3" t="s">
        <v>29</v>
      </c>
      <c r="D3">
        <v>1.3645</v>
      </c>
      <c r="E3">
        <v>29.8</v>
      </c>
      <c r="F3">
        <v>18.077999999999999</v>
      </c>
      <c r="G3">
        <v>23.15</v>
      </c>
      <c r="H3">
        <v>6.617</v>
      </c>
      <c r="I3">
        <v>6.7</v>
      </c>
      <c r="J3">
        <v>1.4764999999999999</v>
      </c>
      <c r="K3">
        <v>57.9</v>
      </c>
      <c r="L3">
        <v>38.932000000000002</v>
      </c>
      <c r="M3">
        <v>32</v>
      </c>
      <c r="N3">
        <v>2000</v>
      </c>
      <c r="O3">
        <v>5</v>
      </c>
      <c r="Q3" s="21">
        <f>F21</f>
        <v>14.1585</v>
      </c>
      <c r="R3">
        <f>L21</f>
        <v>25.18</v>
      </c>
      <c r="S3">
        <v>95</v>
      </c>
    </row>
    <row r="4" spans="1:19" x14ac:dyDescent="0.3">
      <c r="A4" t="str">
        <f t="shared" si="0"/>
        <v>U12M</v>
      </c>
      <c r="B4" t="s">
        <v>47</v>
      </c>
      <c r="C4" t="s">
        <v>29</v>
      </c>
      <c r="D4">
        <v>1.39</v>
      </c>
      <c r="E4">
        <v>30.89</v>
      </c>
      <c r="F4">
        <v>17.256</v>
      </c>
      <c r="G4">
        <v>30</v>
      </c>
      <c r="H4">
        <v>7.0940000000000003</v>
      </c>
      <c r="I4">
        <v>7.03</v>
      </c>
      <c r="J4">
        <v>1.55</v>
      </c>
      <c r="K4">
        <v>62.9</v>
      </c>
      <c r="L4">
        <v>37.35</v>
      </c>
      <c r="M4">
        <v>36</v>
      </c>
      <c r="N4">
        <v>2158</v>
      </c>
      <c r="O4">
        <v>10</v>
      </c>
      <c r="Q4" s="21">
        <f>F20</f>
        <v>14.37</v>
      </c>
      <c r="R4">
        <f>L20</f>
        <v>26.21</v>
      </c>
      <c r="S4">
        <v>90</v>
      </c>
    </row>
    <row r="5" spans="1:19" x14ac:dyDescent="0.3">
      <c r="A5" t="str">
        <f t="shared" si="0"/>
        <v>U12M</v>
      </c>
      <c r="B5" t="s">
        <v>47</v>
      </c>
      <c r="C5" t="s">
        <v>29</v>
      </c>
      <c r="D5">
        <v>1.4</v>
      </c>
      <c r="E5">
        <v>32</v>
      </c>
      <c r="F5">
        <v>16.88</v>
      </c>
      <c r="G5">
        <v>34</v>
      </c>
      <c r="H5">
        <v>7.33</v>
      </c>
      <c r="I5">
        <v>7.24</v>
      </c>
      <c r="J5">
        <v>1.59</v>
      </c>
      <c r="K5">
        <v>72.55</v>
      </c>
      <c r="L5">
        <v>35.6</v>
      </c>
      <c r="M5">
        <v>38</v>
      </c>
      <c r="N5">
        <v>2213</v>
      </c>
      <c r="O5">
        <v>15</v>
      </c>
      <c r="Q5" s="21">
        <f>F19</f>
        <v>14.55</v>
      </c>
      <c r="R5">
        <f>L19</f>
        <v>27.007999999999999</v>
      </c>
      <c r="S5">
        <v>85</v>
      </c>
    </row>
    <row r="6" spans="1:19" x14ac:dyDescent="0.3">
      <c r="A6" t="str">
        <f t="shared" si="0"/>
        <v>U12M</v>
      </c>
      <c r="B6" t="s">
        <v>47</v>
      </c>
      <c r="C6" t="s">
        <v>29</v>
      </c>
      <c r="D6">
        <v>1.41</v>
      </c>
      <c r="E6">
        <v>33</v>
      </c>
      <c r="F6">
        <v>16.559999999999999</v>
      </c>
      <c r="G6">
        <v>38</v>
      </c>
      <c r="H6">
        <v>7.5880000000000001</v>
      </c>
      <c r="I6">
        <v>7.37</v>
      </c>
      <c r="J6">
        <v>1.63</v>
      </c>
      <c r="K6">
        <v>74.8</v>
      </c>
      <c r="L6">
        <v>34.295999999999999</v>
      </c>
      <c r="M6">
        <v>40</v>
      </c>
      <c r="N6">
        <v>2300</v>
      </c>
      <c r="O6">
        <v>20</v>
      </c>
      <c r="Q6" s="21">
        <f>F18</f>
        <v>14.71</v>
      </c>
      <c r="R6">
        <f>L18</f>
        <v>27.58</v>
      </c>
      <c r="S6">
        <v>80</v>
      </c>
    </row>
    <row r="7" spans="1:19" x14ac:dyDescent="0.3">
      <c r="A7" t="str">
        <f t="shared" si="0"/>
        <v>U12M</v>
      </c>
      <c r="B7" t="s">
        <v>47</v>
      </c>
      <c r="C7" t="s">
        <v>29</v>
      </c>
      <c r="D7">
        <v>1.43</v>
      </c>
      <c r="E7">
        <v>33.6</v>
      </c>
      <c r="F7">
        <v>16.39</v>
      </c>
      <c r="G7">
        <v>41</v>
      </c>
      <c r="H7">
        <v>7.7149999999999999</v>
      </c>
      <c r="I7">
        <v>7.53</v>
      </c>
      <c r="J7">
        <v>1.67</v>
      </c>
      <c r="K7">
        <v>77.5</v>
      </c>
      <c r="L7">
        <v>33.72</v>
      </c>
      <c r="M7">
        <v>42</v>
      </c>
      <c r="N7">
        <v>2350</v>
      </c>
      <c r="O7">
        <v>25</v>
      </c>
      <c r="Q7" s="21">
        <f>F17</f>
        <v>14.84</v>
      </c>
      <c r="R7">
        <f>L17</f>
        <v>28.09</v>
      </c>
      <c r="S7">
        <v>75</v>
      </c>
    </row>
    <row r="8" spans="1:19" x14ac:dyDescent="0.3">
      <c r="A8" t="str">
        <f t="shared" si="0"/>
        <v>U12M</v>
      </c>
      <c r="B8" t="s">
        <v>47</v>
      </c>
      <c r="C8" t="s">
        <v>29</v>
      </c>
      <c r="D8">
        <v>1.44</v>
      </c>
      <c r="E8">
        <v>34.17</v>
      </c>
      <c r="F8">
        <v>16.178999999999998</v>
      </c>
      <c r="G8">
        <v>44</v>
      </c>
      <c r="H8">
        <v>7.8319999999999999</v>
      </c>
      <c r="I8">
        <v>7.7</v>
      </c>
      <c r="J8">
        <v>1.69</v>
      </c>
      <c r="K8">
        <v>79.7</v>
      </c>
      <c r="L8">
        <v>32.81</v>
      </c>
      <c r="M8">
        <v>44</v>
      </c>
      <c r="N8">
        <v>2400</v>
      </c>
      <c r="O8">
        <v>30</v>
      </c>
      <c r="Q8" s="21">
        <f>F16</f>
        <v>14.95</v>
      </c>
      <c r="R8">
        <f>L16</f>
        <v>28.59</v>
      </c>
      <c r="S8">
        <v>70</v>
      </c>
    </row>
    <row r="9" spans="1:19" x14ac:dyDescent="0.3">
      <c r="A9" t="str">
        <f t="shared" si="0"/>
        <v>U12M</v>
      </c>
      <c r="B9" t="s">
        <v>47</v>
      </c>
      <c r="C9" t="s">
        <v>29</v>
      </c>
      <c r="D9">
        <v>1.45</v>
      </c>
      <c r="E9">
        <v>35</v>
      </c>
      <c r="F9">
        <v>15.990500000000001</v>
      </c>
      <c r="G9">
        <v>47</v>
      </c>
      <c r="H9">
        <v>7.9690000000000003</v>
      </c>
      <c r="I9">
        <v>7.8460000000000001</v>
      </c>
      <c r="J9">
        <v>1.71</v>
      </c>
      <c r="K9">
        <v>83</v>
      </c>
      <c r="L9">
        <v>32.328000000000003</v>
      </c>
      <c r="M9">
        <v>46</v>
      </c>
      <c r="N9">
        <v>2450</v>
      </c>
      <c r="O9">
        <v>35</v>
      </c>
      <c r="Q9" s="21">
        <f>F15</f>
        <v>15.099500000000001</v>
      </c>
      <c r="R9">
        <f>L15</f>
        <v>28.97</v>
      </c>
      <c r="S9">
        <v>65</v>
      </c>
    </row>
    <row r="10" spans="1:19" x14ac:dyDescent="0.3">
      <c r="A10" t="str">
        <f t="shared" si="0"/>
        <v>U12M</v>
      </c>
      <c r="B10" t="s">
        <v>47</v>
      </c>
      <c r="C10" t="s">
        <v>29</v>
      </c>
      <c r="D10">
        <v>1.45</v>
      </c>
      <c r="E10">
        <v>35.5</v>
      </c>
      <c r="F10">
        <v>15.82</v>
      </c>
      <c r="G10">
        <v>50</v>
      </c>
      <c r="H10">
        <v>8.1300000000000008</v>
      </c>
      <c r="I10">
        <v>7.984</v>
      </c>
      <c r="J10">
        <v>1.74</v>
      </c>
      <c r="K10">
        <v>84</v>
      </c>
      <c r="L10">
        <v>31.63</v>
      </c>
      <c r="M10">
        <v>47</v>
      </c>
      <c r="N10">
        <v>2475</v>
      </c>
      <c r="O10">
        <v>40</v>
      </c>
      <c r="Q10" s="21">
        <f>F14</f>
        <v>15.198</v>
      </c>
      <c r="R10">
        <f>L14</f>
        <v>29.5</v>
      </c>
      <c r="S10">
        <v>60</v>
      </c>
    </row>
    <row r="11" spans="1:19" x14ac:dyDescent="0.3">
      <c r="A11" t="str">
        <f t="shared" si="0"/>
        <v>U12M</v>
      </c>
      <c r="B11" t="s">
        <v>47</v>
      </c>
      <c r="C11" t="s">
        <v>29</v>
      </c>
      <c r="D11">
        <v>1.46</v>
      </c>
      <c r="E11">
        <v>36.200000000000003</v>
      </c>
      <c r="F11">
        <v>15.663500000000001</v>
      </c>
      <c r="G11">
        <v>52</v>
      </c>
      <c r="H11">
        <v>8.25</v>
      </c>
      <c r="I11">
        <v>8.14</v>
      </c>
      <c r="J11">
        <v>1.75</v>
      </c>
      <c r="K11">
        <v>86</v>
      </c>
      <c r="L11">
        <v>31.198</v>
      </c>
      <c r="M11">
        <v>49</v>
      </c>
      <c r="N11">
        <v>2516</v>
      </c>
      <c r="O11">
        <v>45</v>
      </c>
      <c r="Q11" s="21">
        <f>F13</f>
        <v>15.34</v>
      </c>
      <c r="R11">
        <f>L13</f>
        <v>30.164000000000001</v>
      </c>
      <c r="S11">
        <v>55</v>
      </c>
    </row>
    <row r="12" spans="1:19" x14ac:dyDescent="0.3">
      <c r="A12" t="str">
        <f t="shared" si="0"/>
        <v>U12M</v>
      </c>
      <c r="B12" t="s">
        <v>47</v>
      </c>
      <c r="C12" t="s">
        <v>29</v>
      </c>
      <c r="D12">
        <v>1.47</v>
      </c>
      <c r="E12">
        <v>37</v>
      </c>
      <c r="F12">
        <v>15.535</v>
      </c>
      <c r="G12">
        <v>54</v>
      </c>
      <c r="H12">
        <v>8.36</v>
      </c>
      <c r="I12">
        <v>8.2799999999999994</v>
      </c>
      <c r="J12">
        <v>1.77</v>
      </c>
      <c r="K12">
        <v>88.5</v>
      </c>
      <c r="L12">
        <v>30.66</v>
      </c>
      <c r="M12">
        <v>50</v>
      </c>
      <c r="N12">
        <v>2550</v>
      </c>
      <c r="O12">
        <v>50</v>
      </c>
      <c r="Q12" s="21">
        <f>F12</f>
        <v>15.535</v>
      </c>
      <c r="R12">
        <f>L12</f>
        <v>30.66</v>
      </c>
      <c r="S12">
        <v>50</v>
      </c>
    </row>
    <row r="13" spans="1:19" x14ac:dyDescent="0.3">
      <c r="A13" t="str">
        <f t="shared" si="0"/>
        <v>U12M</v>
      </c>
      <c r="B13" t="s">
        <v>47</v>
      </c>
      <c r="C13" t="s">
        <v>29</v>
      </c>
      <c r="D13">
        <v>1.48</v>
      </c>
      <c r="E13">
        <v>38</v>
      </c>
      <c r="F13">
        <v>15.34</v>
      </c>
      <c r="G13">
        <v>57</v>
      </c>
      <c r="H13">
        <v>8.49</v>
      </c>
      <c r="I13">
        <v>8.3800000000000008</v>
      </c>
      <c r="J13">
        <v>1.8</v>
      </c>
      <c r="K13">
        <v>93.45</v>
      </c>
      <c r="L13">
        <v>30.164000000000001</v>
      </c>
      <c r="M13">
        <v>52</v>
      </c>
      <c r="N13">
        <v>2600</v>
      </c>
      <c r="O13">
        <v>55</v>
      </c>
      <c r="Q13" s="21">
        <f>F11</f>
        <v>15.663500000000001</v>
      </c>
      <c r="R13">
        <f>L11</f>
        <v>31.198</v>
      </c>
      <c r="S13">
        <v>45</v>
      </c>
    </row>
    <row r="14" spans="1:19" x14ac:dyDescent="0.3">
      <c r="A14" t="str">
        <f t="shared" si="0"/>
        <v>U12M</v>
      </c>
      <c r="B14" t="s">
        <v>47</v>
      </c>
      <c r="C14" t="s">
        <v>29</v>
      </c>
      <c r="D14">
        <v>1.49</v>
      </c>
      <c r="E14">
        <v>38.5</v>
      </c>
      <c r="F14">
        <v>15.198</v>
      </c>
      <c r="G14">
        <v>59.811999999999998</v>
      </c>
      <c r="H14">
        <v>8.64</v>
      </c>
      <c r="I14">
        <v>8.5</v>
      </c>
      <c r="J14">
        <v>1.82</v>
      </c>
      <c r="K14">
        <v>96.8</v>
      </c>
      <c r="L14">
        <v>29.5</v>
      </c>
      <c r="M14">
        <v>54</v>
      </c>
      <c r="N14">
        <v>2600</v>
      </c>
      <c r="O14">
        <v>60</v>
      </c>
      <c r="Q14" s="21">
        <f>F10</f>
        <v>15.82</v>
      </c>
      <c r="R14">
        <f>L10</f>
        <v>31.63</v>
      </c>
      <c r="S14">
        <v>40</v>
      </c>
    </row>
    <row r="15" spans="1:19" x14ac:dyDescent="0.3">
      <c r="A15" t="str">
        <f t="shared" si="0"/>
        <v>U12M</v>
      </c>
      <c r="B15" t="s">
        <v>47</v>
      </c>
      <c r="C15" t="s">
        <v>29</v>
      </c>
      <c r="D15">
        <v>1.5</v>
      </c>
      <c r="E15">
        <v>39.4</v>
      </c>
      <c r="F15">
        <v>15.099500000000001</v>
      </c>
      <c r="G15">
        <v>62</v>
      </c>
      <c r="H15">
        <v>8.7409999999999997</v>
      </c>
      <c r="I15">
        <v>8.6</v>
      </c>
      <c r="J15">
        <v>1.84</v>
      </c>
      <c r="K15">
        <v>99</v>
      </c>
      <c r="L15">
        <v>28.97</v>
      </c>
      <c r="M15">
        <v>56</v>
      </c>
      <c r="N15">
        <v>2650</v>
      </c>
      <c r="O15">
        <v>65</v>
      </c>
      <c r="Q15" s="21">
        <f>F9</f>
        <v>15.990500000000001</v>
      </c>
      <c r="R15">
        <f>L9</f>
        <v>32.328000000000003</v>
      </c>
      <c r="S15">
        <v>35</v>
      </c>
    </row>
    <row r="16" spans="1:19" x14ac:dyDescent="0.3">
      <c r="A16" t="str">
        <f t="shared" si="0"/>
        <v>U12M</v>
      </c>
      <c r="B16" t="s">
        <v>47</v>
      </c>
      <c r="C16" t="s">
        <v>29</v>
      </c>
      <c r="D16">
        <v>1.51</v>
      </c>
      <c r="E16">
        <v>40.1</v>
      </c>
      <c r="F16">
        <v>14.95</v>
      </c>
      <c r="G16">
        <v>67</v>
      </c>
      <c r="H16">
        <v>8.8699999999999992</v>
      </c>
      <c r="I16">
        <v>8.73</v>
      </c>
      <c r="J16">
        <v>1.86</v>
      </c>
      <c r="K16">
        <v>103.3</v>
      </c>
      <c r="L16">
        <v>28.59</v>
      </c>
      <c r="M16">
        <v>58</v>
      </c>
      <c r="N16">
        <v>2700</v>
      </c>
      <c r="O16">
        <v>70</v>
      </c>
      <c r="Q16" s="21">
        <f>F8</f>
        <v>16.178999999999998</v>
      </c>
      <c r="R16">
        <f>L8</f>
        <v>32.81</v>
      </c>
      <c r="S16">
        <v>30</v>
      </c>
    </row>
    <row r="17" spans="1:19" x14ac:dyDescent="0.3">
      <c r="A17" t="str">
        <f t="shared" si="0"/>
        <v>U12M</v>
      </c>
      <c r="B17" t="s">
        <v>47</v>
      </c>
      <c r="C17" t="s">
        <v>29</v>
      </c>
      <c r="D17">
        <v>1.51</v>
      </c>
      <c r="E17">
        <v>40.975000000000001</v>
      </c>
      <c r="F17">
        <v>14.84</v>
      </c>
      <c r="G17">
        <v>71.25</v>
      </c>
      <c r="H17">
        <v>8.98</v>
      </c>
      <c r="I17">
        <v>8.8699999999999992</v>
      </c>
      <c r="J17">
        <v>1.88</v>
      </c>
      <c r="K17">
        <v>105.25</v>
      </c>
      <c r="L17">
        <v>28.09</v>
      </c>
      <c r="M17">
        <v>60</v>
      </c>
      <c r="N17">
        <v>2700</v>
      </c>
      <c r="O17">
        <v>75</v>
      </c>
      <c r="Q17" s="21">
        <f>F7</f>
        <v>16.39</v>
      </c>
      <c r="R17">
        <f>L7</f>
        <v>33.72</v>
      </c>
      <c r="S17">
        <v>25</v>
      </c>
    </row>
    <row r="18" spans="1:19" x14ac:dyDescent="0.3">
      <c r="A18" t="str">
        <f t="shared" si="0"/>
        <v>U12M</v>
      </c>
      <c r="B18" t="s">
        <v>47</v>
      </c>
      <c r="C18" t="s">
        <v>29</v>
      </c>
      <c r="D18">
        <v>1.52</v>
      </c>
      <c r="E18">
        <v>42</v>
      </c>
      <c r="F18">
        <v>14.71</v>
      </c>
      <c r="G18">
        <v>77.400000000000006</v>
      </c>
      <c r="H18">
        <v>9.1020000000000003</v>
      </c>
      <c r="I18">
        <v>8.9979999999999993</v>
      </c>
      <c r="J18">
        <v>1.9</v>
      </c>
      <c r="K18">
        <v>107.2</v>
      </c>
      <c r="L18">
        <v>27.58</v>
      </c>
      <c r="M18">
        <v>63.6</v>
      </c>
      <c r="N18">
        <v>2750</v>
      </c>
      <c r="O18">
        <v>80</v>
      </c>
      <c r="Q18" s="21">
        <f>F6</f>
        <v>16.559999999999999</v>
      </c>
      <c r="R18">
        <f>L6</f>
        <v>34.295999999999999</v>
      </c>
      <c r="S18">
        <v>20</v>
      </c>
    </row>
    <row r="19" spans="1:19" x14ac:dyDescent="0.3">
      <c r="A19" t="str">
        <f t="shared" si="0"/>
        <v>U12M</v>
      </c>
      <c r="B19" t="s">
        <v>47</v>
      </c>
      <c r="C19" t="s">
        <v>29</v>
      </c>
      <c r="D19">
        <v>1.54</v>
      </c>
      <c r="E19">
        <v>43</v>
      </c>
      <c r="F19">
        <v>14.55</v>
      </c>
      <c r="G19">
        <v>82.55</v>
      </c>
      <c r="H19">
        <v>9.2799999999999994</v>
      </c>
      <c r="I19">
        <v>9.1920000000000002</v>
      </c>
      <c r="J19">
        <v>1.94</v>
      </c>
      <c r="K19">
        <v>116</v>
      </c>
      <c r="L19">
        <v>27.007999999999999</v>
      </c>
      <c r="M19">
        <v>67</v>
      </c>
      <c r="N19">
        <v>2800</v>
      </c>
      <c r="O19">
        <v>85</v>
      </c>
      <c r="Q19" s="21">
        <f>F5</f>
        <v>16.88</v>
      </c>
      <c r="R19">
        <f>L5</f>
        <v>35.6</v>
      </c>
      <c r="S19">
        <v>15</v>
      </c>
    </row>
    <row r="20" spans="1:19" x14ac:dyDescent="0.3">
      <c r="A20" t="str">
        <f t="shared" si="0"/>
        <v>U12M</v>
      </c>
      <c r="B20" t="s">
        <v>47</v>
      </c>
      <c r="C20" t="s">
        <v>29</v>
      </c>
      <c r="D20">
        <v>1.55</v>
      </c>
      <c r="E20">
        <v>45</v>
      </c>
      <c r="F20">
        <v>14.37</v>
      </c>
      <c r="G20">
        <v>92</v>
      </c>
      <c r="H20">
        <v>9.5039999999999996</v>
      </c>
      <c r="I20">
        <v>9.3439999999999994</v>
      </c>
      <c r="J20">
        <v>1.98</v>
      </c>
      <c r="K20">
        <v>118.1</v>
      </c>
      <c r="L20">
        <v>26.21</v>
      </c>
      <c r="M20">
        <v>70</v>
      </c>
      <c r="N20">
        <v>2850</v>
      </c>
      <c r="O20">
        <v>90</v>
      </c>
      <c r="Q20" s="21">
        <f>F4</f>
        <v>17.256</v>
      </c>
      <c r="R20">
        <f>L4</f>
        <v>37.35</v>
      </c>
      <c r="S20">
        <v>10</v>
      </c>
    </row>
    <row r="21" spans="1:19" x14ac:dyDescent="0.3">
      <c r="A21" t="str">
        <f t="shared" si="0"/>
        <v>U12M</v>
      </c>
      <c r="B21" t="s">
        <v>47</v>
      </c>
      <c r="C21" t="s">
        <v>29</v>
      </c>
      <c r="D21">
        <v>1.58</v>
      </c>
      <c r="E21">
        <v>49.5</v>
      </c>
      <c r="F21">
        <v>14.1585</v>
      </c>
      <c r="G21">
        <v>106</v>
      </c>
      <c r="H21">
        <v>9.75</v>
      </c>
      <c r="I21">
        <v>9.5340000000000007</v>
      </c>
      <c r="J21">
        <v>2.0299999999999998</v>
      </c>
      <c r="K21">
        <v>124.05</v>
      </c>
      <c r="L21">
        <v>25.18</v>
      </c>
      <c r="M21">
        <v>77</v>
      </c>
      <c r="N21">
        <v>2900</v>
      </c>
      <c r="O21">
        <v>95</v>
      </c>
      <c r="Q21" s="21">
        <f>F3</f>
        <v>18.077999999999999</v>
      </c>
      <c r="R21">
        <f>L3</f>
        <v>38.932000000000002</v>
      </c>
      <c r="S21">
        <v>5</v>
      </c>
    </row>
    <row r="22" spans="1:19" x14ac:dyDescent="0.3">
      <c r="A22" t="str">
        <f t="shared" si="0"/>
        <v>U12M</v>
      </c>
      <c r="B22" t="s">
        <v>47</v>
      </c>
      <c r="C22" t="s">
        <v>29</v>
      </c>
      <c r="D22">
        <v>1.67</v>
      </c>
      <c r="E22">
        <v>78.599999999999994</v>
      </c>
      <c r="F22">
        <v>13.25</v>
      </c>
      <c r="G22">
        <v>180</v>
      </c>
      <c r="H22">
        <v>11.14</v>
      </c>
      <c r="I22">
        <v>10.76</v>
      </c>
      <c r="J22">
        <v>2.2799999999999998</v>
      </c>
      <c r="K22">
        <v>132</v>
      </c>
      <c r="L22">
        <v>22.34</v>
      </c>
      <c r="M22">
        <v>151</v>
      </c>
      <c r="N22">
        <v>3100</v>
      </c>
      <c r="O22">
        <v>100</v>
      </c>
      <c r="Q22" s="21">
        <f>F2</f>
        <v>20.23</v>
      </c>
      <c r="R22">
        <f>L2</f>
        <v>52.46</v>
      </c>
      <c r="S22">
        <v>0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2"/>
  <sheetViews>
    <sheetView zoomScale="65" zoomScaleNormal="65" workbookViewId="0">
      <selection activeCell="Q1" activeCellId="1" sqref="C3:I27 Q1"/>
    </sheetView>
  </sheetViews>
  <sheetFormatPr baseColWidth="10" defaultColWidth="8.796875" defaultRowHeight="15.6" x14ac:dyDescent="0.3"/>
  <cols>
    <col min="1" max="1025" width="10.69921875" customWidth="1"/>
  </cols>
  <sheetData>
    <row r="1" spans="1:19" x14ac:dyDescent="0.3"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Q1" t="s">
        <v>44</v>
      </c>
      <c r="R1" t="s">
        <v>45</v>
      </c>
      <c r="S1" t="s">
        <v>46</v>
      </c>
    </row>
    <row r="2" spans="1:19" x14ac:dyDescent="0.3">
      <c r="A2" t="str">
        <f t="shared" ref="A2:A22" si="0">CONCATENATE(B2,C2)</f>
        <v>U14F</v>
      </c>
      <c r="B2" t="s">
        <v>48</v>
      </c>
      <c r="C2" t="s">
        <v>27</v>
      </c>
      <c r="D2">
        <v>1.3</v>
      </c>
      <c r="E2">
        <v>25</v>
      </c>
      <c r="F2">
        <v>20.3</v>
      </c>
      <c r="G2">
        <v>0</v>
      </c>
      <c r="H2">
        <v>5.37</v>
      </c>
      <c r="I2">
        <v>6.02</v>
      </c>
      <c r="J2">
        <v>0.9</v>
      </c>
      <c r="K2">
        <v>18</v>
      </c>
      <c r="L2">
        <v>61</v>
      </c>
      <c r="M2">
        <v>21</v>
      </c>
      <c r="N2">
        <v>225</v>
      </c>
      <c r="O2">
        <v>0</v>
      </c>
      <c r="Q2" s="21">
        <f>F22</f>
        <v>12.57</v>
      </c>
      <c r="R2">
        <f>L22</f>
        <v>18.649999999999999</v>
      </c>
      <c r="S2">
        <v>100</v>
      </c>
    </row>
    <row r="3" spans="1:19" x14ac:dyDescent="0.3">
      <c r="A3" t="str">
        <f t="shared" si="0"/>
        <v>U14F</v>
      </c>
      <c r="B3" t="s">
        <v>48</v>
      </c>
      <c r="C3" t="s">
        <v>27</v>
      </c>
      <c r="D3">
        <v>1.46</v>
      </c>
      <c r="E3">
        <v>35</v>
      </c>
      <c r="F3">
        <v>16.79</v>
      </c>
      <c r="G3">
        <v>27</v>
      </c>
      <c r="H3">
        <v>7.54</v>
      </c>
      <c r="I3">
        <v>7.6</v>
      </c>
      <c r="J3">
        <v>1.65</v>
      </c>
      <c r="K3">
        <v>73.099999999999994</v>
      </c>
      <c r="L3">
        <v>37.098500000000001</v>
      </c>
      <c r="M3">
        <v>38</v>
      </c>
      <c r="N3">
        <v>2100</v>
      </c>
      <c r="O3">
        <v>5</v>
      </c>
      <c r="Q3" s="21">
        <f>F21</f>
        <v>13.64</v>
      </c>
      <c r="R3">
        <f>L21</f>
        <v>24.101500000000001</v>
      </c>
      <c r="S3">
        <v>95</v>
      </c>
    </row>
    <row r="4" spans="1:19" x14ac:dyDescent="0.3">
      <c r="A4" t="str">
        <f t="shared" si="0"/>
        <v>U14F</v>
      </c>
      <c r="B4" t="s">
        <v>48</v>
      </c>
      <c r="C4" t="s">
        <v>27</v>
      </c>
      <c r="D4">
        <v>1.49</v>
      </c>
      <c r="E4">
        <v>37.1</v>
      </c>
      <c r="F4">
        <v>16.248999999999999</v>
      </c>
      <c r="G4">
        <v>33</v>
      </c>
      <c r="H4">
        <v>7.91</v>
      </c>
      <c r="I4">
        <v>7.9020000000000001</v>
      </c>
      <c r="J4">
        <v>1.71</v>
      </c>
      <c r="K4">
        <v>82</v>
      </c>
      <c r="L4">
        <v>35</v>
      </c>
      <c r="M4">
        <v>42</v>
      </c>
      <c r="N4">
        <v>2200</v>
      </c>
      <c r="O4">
        <v>10</v>
      </c>
      <c r="Q4" s="21">
        <f>F20</f>
        <v>13.89</v>
      </c>
      <c r="R4">
        <f>L20</f>
        <v>25.1</v>
      </c>
      <c r="S4">
        <v>90</v>
      </c>
    </row>
    <row r="5" spans="1:19" x14ac:dyDescent="0.3">
      <c r="A5" t="str">
        <f t="shared" si="0"/>
        <v>U14F</v>
      </c>
      <c r="B5" t="s">
        <v>48</v>
      </c>
      <c r="C5" t="s">
        <v>27</v>
      </c>
      <c r="D5">
        <v>1.5</v>
      </c>
      <c r="E5">
        <v>38.9</v>
      </c>
      <c r="F5">
        <v>15.9335</v>
      </c>
      <c r="G5">
        <v>38</v>
      </c>
      <c r="H5">
        <v>8.16</v>
      </c>
      <c r="I5">
        <v>8.1199999999999992</v>
      </c>
      <c r="J5">
        <v>1.76</v>
      </c>
      <c r="K5">
        <v>87</v>
      </c>
      <c r="L5">
        <v>33.735500000000002</v>
      </c>
      <c r="M5">
        <v>44</v>
      </c>
      <c r="N5">
        <v>2250</v>
      </c>
      <c r="O5">
        <v>15</v>
      </c>
      <c r="Q5" s="21">
        <f>F19</f>
        <v>14.08</v>
      </c>
      <c r="R5">
        <f>L19</f>
        <v>25.75</v>
      </c>
      <c r="S5">
        <v>85</v>
      </c>
    </row>
    <row r="6" spans="1:19" x14ac:dyDescent="0.3">
      <c r="A6" t="str">
        <f t="shared" si="0"/>
        <v>U14F</v>
      </c>
      <c r="B6" t="s">
        <v>48</v>
      </c>
      <c r="C6" t="s">
        <v>27</v>
      </c>
      <c r="D6">
        <v>1.52</v>
      </c>
      <c r="E6">
        <v>40</v>
      </c>
      <c r="F6">
        <v>15.72</v>
      </c>
      <c r="G6">
        <v>42</v>
      </c>
      <c r="H6">
        <v>8.36</v>
      </c>
      <c r="I6">
        <v>8.31</v>
      </c>
      <c r="J6">
        <v>1.8</v>
      </c>
      <c r="K6">
        <v>93</v>
      </c>
      <c r="L6">
        <v>32.774000000000001</v>
      </c>
      <c r="M6">
        <v>46</v>
      </c>
      <c r="N6">
        <v>2300</v>
      </c>
      <c r="O6">
        <v>20</v>
      </c>
      <c r="Q6" s="21">
        <f>F18</f>
        <v>14.21</v>
      </c>
      <c r="R6">
        <f>L18</f>
        <v>26.38</v>
      </c>
      <c r="S6">
        <v>80</v>
      </c>
    </row>
    <row r="7" spans="1:19" x14ac:dyDescent="0.3">
      <c r="A7" t="str">
        <f t="shared" si="0"/>
        <v>U14F</v>
      </c>
      <c r="B7" t="s">
        <v>48</v>
      </c>
      <c r="C7" t="s">
        <v>27</v>
      </c>
      <c r="D7">
        <v>1.53</v>
      </c>
      <c r="E7">
        <v>41.2</v>
      </c>
      <c r="F7">
        <v>15.52</v>
      </c>
      <c r="G7">
        <v>45</v>
      </c>
      <c r="H7">
        <v>8.5500000000000007</v>
      </c>
      <c r="I7">
        <v>8.4749999999999996</v>
      </c>
      <c r="J7">
        <v>1.83</v>
      </c>
      <c r="K7">
        <v>97</v>
      </c>
      <c r="L7">
        <v>31.852499999999999</v>
      </c>
      <c r="M7">
        <v>48</v>
      </c>
      <c r="N7">
        <v>2350</v>
      </c>
      <c r="O7">
        <v>25</v>
      </c>
      <c r="Q7" s="21">
        <f>F17</f>
        <v>14.34</v>
      </c>
      <c r="R7">
        <f>L17</f>
        <v>26.91</v>
      </c>
      <c r="S7">
        <v>75</v>
      </c>
    </row>
    <row r="8" spans="1:19" x14ac:dyDescent="0.3">
      <c r="A8" t="str">
        <f t="shared" si="0"/>
        <v>U14F</v>
      </c>
      <c r="B8" t="s">
        <v>48</v>
      </c>
      <c r="C8" t="s">
        <v>27</v>
      </c>
      <c r="D8">
        <v>1.54</v>
      </c>
      <c r="E8">
        <v>42.4</v>
      </c>
      <c r="F8">
        <v>15.38</v>
      </c>
      <c r="G8">
        <v>48</v>
      </c>
      <c r="H8">
        <v>8.69</v>
      </c>
      <c r="I8">
        <v>8.6199999999999992</v>
      </c>
      <c r="J8">
        <v>1.86</v>
      </c>
      <c r="K8">
        <v>101</v>
      </c>
      <c r="L8">
        <v>31.18</v>
      </c>
      <c r="M8">
        <v>50</v>
      </c>
      <c r="N8">
        <v>2350</v>
      </c>
      <c r="O8">
        <v>30</v>
      </c>
      <c r="Q8" s="21">
        <f>F16</f>
        <v>14.45</v>
      </c>
      <c r="R8">
        <f>L16</f>
        <v>27.34</v>
      </c>
      <c r="S8">
        <v>70</v>
      </c>
    </row>
    <row r="9" spans="1:19" x14ac:dyDescent="0.3">
      <c r="A9" t="str">
        <f t="shared" si="0"/>
        <v>U14F</v>
      </c>
      <c r="B9" t="s">
        <v>48</v>
      </c>
      <c r="C9" t="s">
        <v>27</v>
      </c>
      <c r="D9">
        <v>1.55</v>
      </c>
      <c r="E9">
        <v>43.3</v>
      </c>
      <c r="F9">
        <v>15.24</v>
      </c>
      <c r="G9">
        <v>51</v>
      </c>
      <c r="H9">
        <v>8.81</v>
      </c>
      <c r="I9">
        <v>8.75</v>
      </c>
      <c r="J9">
        <v>1.88</v>
      </c>
      <c r="K9">
        <v>103</v>
      </c>
      <c r="L9">
        <v>30.54</v>
      </c>
      <c r="M9">
        <v>52</v>
      </c>
      <c r="N9">
        <v>2400</v>
      </c>
      <c r="O9">
        <v>35</v>
      </c>
      <c r="Q9" s="21">
        <f>F15</f>
        <v>14.59</v>
      </c>
      <c r="R9">
        <f>L15</f>
        <v>27.740500000000001</v>
      </c>
      <c r="S9">
        <v>65</v>
      </c>
    </row>
    <row r="10" spans="1:19" x14ac:dyDescent="0.3">
      <c r="A10" t="str">
        <f t="shared" si="0"/>
        <v>U14F</v>
      </c>
      <c r="B10" t="s">
        <v>48</v>
      </c>
      <c r="C10" t="s">
        <v>27</v>
      </c>
      <c r="D10">
        <v>1.56</v>
      </c>
      <c r="E10">
        <v>44.6</v>
      </c>
      <c r="F10">
        <v>15.12</v>
      </c>
      <c r="G10">
        <v>53</v>
      </c>
      <c r="H10">
        <v>8.9499999999999993</v>
      </c>
      <c r="I10">
        <v>8.8800000000000008</v>
      </c>
      <c r="J10">
        <v>1.91</v>
      </c>
      <c r="K10">
        <v>105</v>
      </c>
      <c r="L10">
        <v>29.99</v>
      </c>
      <c r="M10">
        <v>54</v>
      </c>
      <c r="N10">
        <v>2420</v>
      </c>
      <c r="O10">
        <v>40</v>
      </c>
      <c r="Q10" s="21">
        <f>F14</f>
        <v>14.69</v>
      </c>
      <c r="R10">
        <f>L14</f>
        <v>28.19</v>
      </c>
      <c r="S10">
        <v>60</v>
      </c>
    </row>
    <row r="11" spans="1:19" x14ac:dyDescent="0.3">
      <c r="A11" t="str">
        <f t="shared" si="0"/>
        <v>U14F</v>
      </c>
      <c r="B11" t="s">
        <v>48</v>
      </c>
      <c r="C11" t="s">
        <v>27</v>
      </c>
      <c r="D11">
        <v>1.57</v>
      </c>
      <c r="E11">
        <v>45.5</v>
      </c>
      <c r="F11">
        <v>15</v>
      </c>
      <c r="G11">
        <v>56</v>
      </c>
      <c r="H11">
        <v>9.08</v>
      </c>
      <c r="I11">
        <v>8.98</v>
      </c>
      <c r="J11">
        <v>1.93</v>
      </c>
      <c r="K11">
        <v>108</v>
      </c>
      <c r="L11">
        <v>29.52</v>
      </c>
      <c r="M11">
        <v>56</v>
      </c>
      <c r="N11">
        <v>2450</v>
      </c>
      <c r="O11">
        <v>45</v>
      </c>
      <c r="Q11" s="21">
        <f>F13</f>
        <v>14.79</v>
      </c>
      <c r="R11">
        <f>L13</f>
        <v>28.63</v>
      </c>
      <c r="S11">
        <v>55</v>
      </c>
    </row>
    <row r="12" spans="1:19" x14ac:dyDescent="0.3">
      <c r="A12" t="str">
        <f t="shared" si="0"/>
        <v>U14F</v>
      </c>
      <c r="B12" t="s">
        <v>48</v>
      </c>
      <c r="C12" t="s">
        <v>27</v>
      </c>
      <c r="D12">
        <v>1.58</v>
      </c>
      <c r="E12">
        <v>46.55</v>
      </c>
      <c r="F12">
        <v>14.9</v>
      </c>
      <c r="G12">
        <v>58</v>
      </c>
      <c r="H12">
        <v>9.18</v>
      </c>
      <c r="I12">
        <v>9.1</v>
      </c>
      <c r="J12">
        <v>1.95</v>
      </c>
      <c r="K12">
        <v>110</v>
      </c>
      <c r="L12">
        <v>29.03</v>
      </c>
      <c r="M12">
        <v>57.5</v>
      </c>
      <c r="N12">
        <v>2500</v>
      </c>
      <c r="O12">
        <v>50</v>
      </c>
      <c r="Q12" s="21">
        <f>F12</f>
        <v>14.9</v>
      </c>
      <c r="R12">
        <f>L12</f>
        <v>29.03</v>
      </c>
      <c r="S12">
        <v>50</v>
      </c>
    </row>
    <row r="13" spans="1:19" x14ac:dyDescent="0.3">
      <c r="A13" t="str">
        <f t="shared" si="0"/>
        <v>U14F</v>
      </c>
      <c r="B13" t="s">
        <v>48</v>
      </c>
      <c r="C13" t="s">
        <v>27</v>
      </c>
      <c r="D13">
        <v>1.59</v>
      </c>
      <c r="E13">
        <v>47.5</v>
      </c>
      <c r="F13">
        <v>14.79</v>
      </c>
      <c r="G13">
        <v>60</v>
      </c>
      <c r="H13">
        <v>9.2899999999999991</v>
      </c>
      <c r="I13">
        <v>9.1999999999999993</v>
      </c>
      <c r="J13">
        <v>1.97</v>
      </c>
      <c r="K13">
        <v>112</v>
      </c>
      <c r="L13">
        <v>28.63</v>
      </c>
      <c r="M13">
        <v>59.850000000000101</v>
      </c>
      <c r="N13">
        <v>2510</v>
      </c>
      <c r="O13">
        <v>55</v>
      </c>
      <c r="Q13" s="21">
        <f>F11</f>
        <v>15</v>
      </c>
      <c r="R13">
        <f>L11</f>
        <v>29.52</v>
      </c>
      <c r="S13">
        <v>45</v>
      </c>
    </row>
    <row r="14" spans="1:19" x14ac:dyDescent="0.3">
      <c r="A14" t="str">
        <f t="shared" si="0"/>
        <v>U14F</v>
      </c>
      <c r="B14" t="s">
        <v>48</v>
      </c>
      <c r="C14" t="s">
        <v>27</v>
      </c>
      <c r="D14">
        <v>1.59</v>
      </c>
      <c r="E14">
        <v>48.5</v>
      </c>
      <c r="F14">
        <v>14.69</v>
      </c>
      <c r="G14">
        <v>63</v>
      </c>
      <c r="H14">
        <v>9.4</v>
      </c>
      <c r="I14">
        <v>9.3000000000000007</v>
      </c>
      <c r="J14">
        <v>1.99</v>
      </c>
      <c r="K14">
        <v>114</v>
      </c>
      <c r="L14">
        <v>28.19</v>
      </c>
      <c r="M14">
        <v>61</v>
      </c>
      <c r="N14">
        <v>2550</v>
      </c>
      <c r="O14">
        <v>60</v>
      </c>
      <c r="Q14" s="21">
        <f>F10</f>
        <v>15.12</v>
      </c>
      <c r="R14">
        <f>L10</f>
        <v>29.99</v>
      </c>
      <c r="S14">
        <v>40</v>
      </c>
    </row>
    <row r="15" spans="1:19" x14ac:dyDescent="0.3">
      <c r="A15" t="str">
        <f t="shared" si="0"/>
        <v>U14F</v>
      </c>
      <c r="B15" t="s">
        <v>48</v>
      </c>
      <c r="C15" t="s">
        <v>27</v>
      </c>
      <c r="D15">
        <v>1.6</v>
      </c>
      <c r="E15">
        <v>49.7</v>
      </c>
      <c r="F15">
        <v>14.59</v>
      </c>
      <c r="G15">
        <v>65</v>
      </c>
      <c r="H15">
        <v>9.52</v>
      </c>
      <c r="I15">
        <v>9.4</v>
      </c>
      <c r="J15">
        <v>2.0099999999999998</v>
      </c>
      <c r="K15">
        <v>117</v>
      </c>
      <c r="L15">
        <v>27.740500000000001</v>
      </c>
      <c r="M15">
        <v>63</v>
      </c>
      <c r="N15">
        <v>2570</v>
      </c>
      <c r="O15">
        <v>65</v>
      </c>
      <c r="Q15" s="21">
        <f>F9</f>
        <v>15.24</v>
      </c>
      <c r="R15">
        <f>L9</f>
        <v>30.54</v>
      </c>
      <c r="S15">
        <v>35</v>
      </c>
    </row>
    <row r="16" spans="1:19" x14ac:dyDescent="0.3">
      <c r="A16" t="str">
        <f t="shared" si="0"/>
        <v>U14F</v>
      </c>
      <c r="B16" t="s">
        <v>48</v>
      </c>
      <c r="C16" t="s">
        <v>27</v>
      </c>
      <c r="D16">
        <v>1.61</v>
      </c>
      <c r="E16">
        <v>50.5</v>
      </c>
      <c r="F16">
        <v>14.45</v>
      </c>
      <c r="G16">
        <v>68</v>
      </c>
      <c r="H16">
        <v>9.65</v>
      </c>
      <c r="I16">
        <v>9.5500000000000007</v>
      </c>
      <c r="J16">
        <v>2.0299999999999998</v>
      </c>
      <c r="K16">
        <v>119</v>
      </c>
      <c r="L16">
        <v>27.34</v>
      </c>
      <c r="M16">
        <v>65</v>
      </c>
      <c r="N16">
        <v>2600</v>
      </c>
      <c r="O16">
        <v>70</v>
      </c>
      <c r="Q16" s="21">
        <f>F8</f>
        <v>15.38</v>
      </c>
      <c r="R16">
        <f>L8</f>
        <v>31.18</v>
      </c>
      <c r="S16">
        <v>30</v>
      </c>
    </row>
    <row r="17" spans="1:19" x14ac:dyDescent="0.3">
      <c r="A17" t="str">
        <f t="shared" si="0"/>
        <v>U14F</v>
      </c>
      <c r="B17" t="s">
        <v>48</v>
      </c>
      <c r="C17" t="s">
        <v>27</v>
      </c>
      <c r="D17">
        <v>1.62</v>
      </c>
      <c r="E17">
        <v>52</v>
      </c>
      <c r="F17">
        <v>14.34</v>
      </c>
      <c r="G17">
        <v>72</v>
      </c>
      <c r="H17">
        <v>9.7899999999999991</v>
      </c>
      <c r="I17">
        <v>9.6999999999999993</v>
      </c>
      <c r="J17">
        <v>2.0499999999999998</v>
      </c>
      <c r="K17">
        <v>122</v>
      </c>
      <c r="L17">
        <v>26.91</v>
      </c>
      <c r="M17">
        <v>67</v>
      </c>
      <c r="N17">
        <v>2650</v>
      </c>
      <c r="O17">
        <v>75</v>
      </c>
      <c r="Q17" s="21">
        <f>F7</f>
        <v>15.52</v>
      </c>
      <c r="R17">
        <f>L7</f>
        <v>31.852499999999999</v>
      </c>
      <c r="S17">
        <v>25</v>
      </c>
    </row>
    <row r="18" spans="1:19" x14ac:dyDescent="0.3">
      <c r="A18" t="str">
        <f t="shared" si="0"/>
        <v>U14F</v>
      </c>
      <c r="B18" t="s">
        <v>48</v>
      </c>
      <c r="C18" t="s">
        <v>27</v>
      </c>
      <c r="D18">
        <v>1.64</v>
      </c>
      <c r="E18">
        <v>53.1</v>
      </c>
      <c r="F18">
        <v>14.21</v>
      </c>
      <c r="G18">
        <v>76</v>
      </c>
      <c r="H18">
        <v>9.9600000000000009</v>
      </c>
      <c r="I18">
        <v>9.86</v>
      </c>
      <c r="J18">
        <v>2.08</v>
      </c>
      <c r="K18">
        <v>126</v>
      </c>
      <c r="L18">
        <v>26.38</v>
      </c>
      <c r="M18">
        <v>70</v>
      </c>
      <c r="N18">
        <v>2650</v>
      </c>
      <c r="O18">
        <v>80</v>
      </c>
      <c r="Q18" s="21">
        <f>F6</f>
        <v>15.72</v>
      </c>
      <c r="R18">
        <f>L6</f>
        <v>32.774000000000001</v>
      </c>
      <c r="S18">
        <v>20</v>
      </c>
    </row>
    <row r="19" spans="1:19" x14ac:dyDescent="0.3">
      <c r="A19" t="str">
        <f t="shared" si="0"/>
        <v>U14F</v>
      </c>
      <c r="B19" t="s">
        <v>48</v>
      </c>
      <c r="C19" t="s">
        <v>27</v>
      </c>
      <c r="D19">
        <v>1.65</v>
      </c>
      <c r="E19">
        <v>54.6</v>
      </c>
      <c r="F19">
        <v>14.08</v>
      </c>
      <c r="G19">
        <v>81</v>
      </c>
      <c r="H19">
        <v>10.14</v>
      </c>
      <c r="I19">
        <v>10.026999999999999</v>
      </c>
      <c r="J19">
        <v>2.11</v>
      </c>
      <c r="K19">
        <v>128</v>
      </c>
      <c r="L19">
        <v>25.75</v>
      </c>
      <c r="M19">
        <v>72</v>
      </c>
      <c r="N19">
        <v>2700</v>
      </c>
      <c r="O19">
        <v>85</v>
      </c>
      <c r="Q19" s="21">
        <f>F5</f>
        <v>15.9335</v>
      </c>
      <c r="R19">
        <f>L5</f>
        <v>33.735500000000002</v>
      </c>
      <c r="S19">
        <v>15</v>
      </c>
    </row>
    <row r="20" spans="1:19" x14ac:dyDescent="0.3">
      <c r="A20" t="str">
        <f t="shared" si="0"/>
        <v>U14F</v>
      </c>
      <c r="B20" t="s">
        <v>48</v>
      </c>
      <c r="C20" t="s">
        <v>27</v>
      </c>
      <c r="D20">
        <v>1.67</v>
      </c>
      <c r="E20">
        <v>56.21</v>
      </c>
      <c r="F20">
        <v>13.89</v>
      </c>
      <c r="G20">
        <v>88</v>
      </c>
      <c r="H20">
        <v>10.32</v>
      </c>
      <c r="I20">
        <v>10.23</v>
      </c>
      <c r="J20">
        <v>2.15</v>
      </c>
      <c r="K20">
        <v>132</v>
      </c>
      <c r="L20">
        <v>25.1</v>
      </c>
      <c r="M20">
        <v>75</v>
      </c>
      <c r="N20">
        <v>2750</v>
      </c>
      <c r="O20">
        <v>90</v>
      </c>
      <c r="Q20" s="21">
        <f>F4</f>
        <v>16.248999999999999</v>
      </c>
      <c r="R20">
        <f>L4</f>
        <v>35</v>
      </c>
      <c r="S20">
        <v>10</v>
      </c>
    </row>
    <row r="21" spans="1:19" x14ac:dyDescent="0.3">
      <c r="A21" t="str">
        <f t="shared" si="0"/>
        <v>U14F</v>
      </c>
      <c r="B21" t="s">
        <v>48</v>
      </c>
      <c r="C21" t="s">
        <v>27</v>
      </c>
      <c r="D21">
        <v>1.69</v>
      </c>
      <c r="E21">
        <v>59.7</v>
      </c>
      <c r="F21">
        <v>13.64</v>
      </c>
      <c r="G21">
        <v>100</v>
      </c>
      <c r="H21">
        <v>10.6</v>
      </c>
      <c r="I21">
        <v>10.52</v>
      </c>
      <c r="J21">
        <v>2.2000000000000002</v>
      </c>
      <c r="K21">
        <v>138</v>
      </c>
      <c r="L21">
        <v>24.101500000000001</v>
      </c>
      <c r="M21">
        <v>79</v>
      </c>
      <c r="N21">
        <v>2850</v>
      </c>
      <c r="O21">
        <v>95</v>
      </c>
      <c r="Q21" s="21">
        <f>F3</f>
        <v>16.79</v>
      </c>
      <c r="R21">
        <f>L3</f>
        <v>37.098500000000001</v>
      </c>
      <c r="S21">
        <v>5</v>
      </c>
    </row>
    <row r="22" spans="1:19" x14ac:dyDescent="0.3">
      <c r="A22" t="str">
        <f t="shared" si="0"/>
        <v>U14F</v>
      </c>
      <c r="B22" t="s">
        <v>48</v>
      </c>
      <c r="C22" t="s">
        <v>27</v>
      </c>
      <c r="D22">
        <v>1.77</v>
      </c>
      <c r="E22">
        <v>77.3</v>
      </c>
      <c r="F22">
        <v>12.57</v>
      </c>
      <c r="G22">
        <v>180</v>
      </c>
      <c r="H22">
        <v>11.96</v>
      </c>
      <c r="I22">
        <v>12.06</v>
      </c>
      <c r="J22">
        <v>2.42</v>
      </c>
      <c r="K22">
        <v>155</v>
      </c>
      <c r="L22">
        <v>18.649999999999999</v>
      </c>
      <c r="M22">
        <v>168</v>
      </c>
      <c r="N22">
        <v>3650</v>
      </c>
      <c r="O22">
        <v>100</v>
      </c>
      <c r="Q22" s="21">
        <f>F2</f>
        <v>20.3</v>
      </c>
      <c r="R22">
        <f>L2</f>
        <v>61</v>
      </c>
      <c r="S22">
        <v>0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2"/>
  <sheetViews>
    <sheetView zoomScaleNormal="65" workbookViewId="0">
      <selection activeCell="L53" sqref="L53"/>
    </sheetView>
  </sheetViews>
  <sheetFormatPr baseColWidth="10" defaultColWidth="8.796875" defaultRowHeight="15.6" x14ac:dyDescent="0.3"/>
  <cols>
    <col min="1" max="1025" width="10.69921875" customWidth="1"/>
  </cols>
  <sheetData>
    <row r="1" spans="1:19" x14ac:dyDescent="0.3"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Q1" t="s">
        <v>44</v>
      </c>
      <c r="R1" t="s">
        <v>45</v>
      </c>
      <c r="S1" t="s">
        <v>46</v>
      </c>
    </row>
    <row r="2" spans="1:19" x14ac:dyDescent="0.3">
      <c r="A2" t="str">
        <f t="shared" ref="A2:A22" si="0">CONCATENATE(B2,C2)</f>
        <v>U14M</v>
      </c>
      <c r="B2" t="s">
        <v>48</v>
      </c>
      <c r="C2" t="s">
        <v>29</v>
      </c>
      <c r="D2">
        <v>1.2</v>
      </c>
      <c r="E2">
        <v>28</v>
      </c>
      <c r="F2">
        <v>18.43</v>
      </c>
      <c r="G2">
        <v>0</v>
      </c>
      <c r="H2">
        <v>5.6</v>
      </c>
      <c r="I2">
        <v>6.2</v>
      </c>
      <c r="J2">
        <v>0.69</v>
      </c>
      <c r="K2">
        <v>42</v>
      </c>
      <c r="L2">
        <v>42.84</v>
      </c>
      <c r="M2">
        <v>6</v>
      </c>
      <c r="N2">
        <v>76</v>
      </c>
      <c r="O2">
        <v>0</v>
      </c>
      <c r="Q2" s="21">
        <f>F22</f>
        <v>12.25</v>
      </c>
      <c r="R2">
        <f>L22</f>
        <v>19.350000000000001</v>
      </c>
      <c r="S2">
        <v>100</v>
      </c>
    </row>
    <row r="3" spans="1:19" x14ac:dyDescent="0.3">
      <c r="A3" t="str">
        <f t="shared" si="0"/>
        <v>U14M</v>
      </c>
      <c r="B3" t="s">
        <v>48</v>
      </c>
      <c r="C3" t="s">
        <v>29</v>
      </c>
      <c r="D3">
        <v>1.45</v>
      </c>
      <c r="E3">
        <v>35</v>
      </c>
      <c r="F3">
        <v>15.932</v>
      </c>
      <c r="G3">
        <v>36</v>
      </c>
      <c r="H3">
        <v>7.97</v>
      </c>
      <c r="I3">
        <v>7.91</v>
      </c>
      <c r="J3">
        <v>1.7</v>
      </c>
      <c r="K3">
        <v>82.8</v>
      </c>
      <c r="L3">
        <v>33.884999999999998</v>
      </c>
      <c r="M3">
        <v>43</v>
      </c>
      <c r="N3">
        <v>2250</v>
      </c>
      <c r="O3">
        <v>5</v>
      </c>
      <c r="Q3" s="21">
        <f>F21</f>
        <v>13.148</v>
      </c>
      <c r="R3">
        <f>L21</f>
        <v>22.805</v>
      </c>
      <c r="S3">
        <v>95</v>
      </c>
    </row>
    <row r="4" spans="1:19" x14ac:dyDescent="0.3">
      <c r="A4" t="str">
        <f t="shared" si="0"/>
        <v>U14M</v>
      </c>
      <c r="B4" t="s">
        <v>48</v>
      </c>
      <c r="C4" t="s">
        <v>29</v>
      </c>
      <c r="D4">
        <v>1.47</v>
      </c>
      <c r="E4">
        <v>36.700000000000003</v>
      </c>
      <c r="F4">
        <v>15.55</v>
      </c>
      <c r="G4">
        <v>44</v>
      </c>
      <c r="H4">
        <v>8.3000000000000007</v>
      </c>
      <c r="I4">
        <v>8.2200000000000006</v>
      </c>
      <c r="J4">
        <v>1.76</v>
      </c>
      <c r="K4">
        <v>88</v>
      </c>
      <c r="L4">
        <v>32.119999999999997</v>
      </c>
      <c r="M4">
        <v>48</v>
      </c>
      <c r="N4">
        <v>2400</v>
      </c>
      <c r="O4">
        <v>10</v>
      </c>
      <c r="Q4" s="21">
        <f>F20</f>
        <v>13.38</v>
      </c>
      <c r="R4">
        <f>L20</f>
        <v>23.63</v>
      </c>
      <c r="S4">
        <v>90</v>
      </c>
    </row>
    <row r="5" spans="1:19" x14ac:dyDescent="0.3">
      <c r="A5" t="str">
        <f t="shared" si="0"/>
        <v>U14M</v>
      </c>
      <c r="B5" t="s">
        <v>48</v>
      </c>
      <c r="C5" t="s">
        <v>29</v>
      </c>
      <c r="D5">
        <v>1.49</v>
      </c>
      <c r="E5">
        <v>38</v>
      </c>
      <c r="F5">
        <v>15.276</v>
      </c>
      <c r="G5">
        <v>47</v>
      </c>
      <c r="H5">
        <v>8.5500000000000007</v>
      </c>
      <c r="I5">
        <v>8.4550000000000001</v>
      </c>
      <c r="J5">
        <v>1.8089999999999999</v>
      </c>
      <c r="K5">
        <v>94</v>
      </c>
      <c r="L5">
        <v>30.925000000000001</v>
      </c>
      <c r="M5">
        <v>52</v>
      </c>
      <c r="N5">
        <v>2450</v>
      </c>
      <c r="O5">
        <v>15</v>
      </c>
      <c r="Q5" s="21">
        <f>F19</f>
        <v>13.54</v>
      </c>
      <c r="R5">
        <f>L19</f>
        <v>24.1</v>
      </c>
      <c r="S5">
        <v>85</v>
      </c>
    </row>
    <row r="6" spans="1:19" x14ac:dyDescent="0.3">
      <c r="A6" t="str">
        <f t="shared" si="0"/>
        <v>U14M</v>
      </c>
      <c r="B6" t="s">
        <v>48</v>
      </c>
      <c r="C6" t="s">
        <v>29</v>
      </c>
      <c r="D6">
        <v>1.5</v>
      </c>
      <c r="E6">
        <v>39.14</v>
      </c>
      <c r="F6">
        <v>15.09</v>
      </c>
      <c r="G6">
        <v>52</v>
      </c>
      <c r="H6">
        <v>8.7100000000000009</v>
      </c>
      <c r="I6">
        <v>8.6</v>
      </c>
      <c r="J6">
        <v>1.85</v>
      </c>
      <c r="K6">
        <v>96.8</v>
      </c>
      <c r="L6">
        <v>30.02</v>
      </c>
      <c r="M6">
        <v>54.2</v>
      </c>
      <c r="N6">
        <v>2500</v>
      </c>
      <c r="O6">
        <v>20</v>
      </c>
      <c r="Q6" s="21">
        <f>F18</f>
        <v>13.68</v>
      </c>
      <c r="R6">
        <f>L18</f>
        <v>24.58</v>
      </c>
      <c r="S6">
        <v>80</v>
      </c>
    </row>
    <row r="7" spans="1:19" x14ac:dyDescent="0.3">
      <c r="A7" t="str">
        <f t="shared" si="0"/>
        <v>U14M</v>
      </c>
      <c r="B7" t="s">
        <v>48</v>
      </c>
      <c r="C7" t="s">
        <v>29</v>
      </c>
      <c r="D7">
        <v>1.51</v>
      </c>
      <c r="E7">
        <v>40.35</v>
      </c>
      <c r="F7">
        <v>14.94</v>
      </c>
      <c r="G7">
        <v>56</v>
      </c>
      <c r="H7">
        <v>8.9024999999999999</v>
      </c>
      <c r="I7">
        <v>8.77</v>
      </c>
      <c r="J7">
        <v>1.88</v>
      </c>
      <c r="K7">
        <v>99</v>
      </c>
      <c r="L7">
        <v>29.395</v>
      </c>
      <c r="M7">
        <v>56</v>
      </c>
      <c r="N7">
        <v>2550</v>
      </c>
      <c r="O7">
        <v>25</v>
      </c>
      <c r="Q7" s="21">
        <f>F17</f>
        <v>13.79</v>
      </c>
      <c r="R7">
        <f>L17</f>
        <v>24.995000000000001</v>
      </c>
      <c r="S7">
        <v>75</v>
      </c>
    </row>
    <row r="8" spans="1:19" x14ac:dyDescent="0.3">
      <c r="A8" t="str">
        <f t="shared" si="0"/>
        <v>U14M</v>
      </c>
      <c r="B8" t="s">
        <v>48</v>
      </c>
      <c r="C8" t="s">
        <v>29</v>
      </c>
      <c r="D8">
        <v>1.52</v>
      </c>
      <c r="E8">
        <v>41.4</v>
      </c>
      <c r="F8">
        <v>14.79</v>
      </c>
      <c r="G8">
        <v>59</v>
      </c>
      <c r="H8">
        <v>9.0399999999999991</v>
      </c>
      <c r="I8">
        <v>8.93</v>
      </c>
      <c r="J8">
        <v>1.9</v>
      </c>
      <c r="K8">
        <v>102</v>
      </c>
      <c r="L8">
        <v>28.9</v>
      </c>
      <c r="M8">
        <v>59</v>
      </c>
      <c r="N8">
        <v>2600</v>
      </c>
      <c r="O8">
        <v>30</v>
      </c>
      <c r="Q8" s="21">
        <f>F16</f>
        <v>13.88</v>
      </c>
      <c r="R8">
        <f>L16</f>
        <v>25.39</v>
      </c>
      <c r="S8">
        <v>70</v>
      </c>
    </row>
    <row r="9" spans="1:19" x14ac:dyDescent="0.3">
      <c r="A9" t="str">
        <f t="shared" si="0"/>
        <v>U14M</v>
      </c>
      <c r="B9" t="s">
        <v>48</v>
      </c>
      <c r="C9" t="s">
        <v>29</v>
      </c>
      <c r="D9">
        <v>1.54</v>
      </c>
      <c r="E9">
        <v>42.2</v>
      </c>
      <c r="F9">
        <v>14.67</v>
      </c>
      <c r="G9">
        <v>62</v>
      </c>
      <c r="H9">
        <v>9.19</v>
      </c>
      <c r="I9">
        <v>9.0500000000000007</v>
      </c>
      <c r="J9">
        <v>1.93</v>
      </c>
      <c r="K9">
        <v>106.65</v>
      </c>
      <c r="L9">
        <v>28.31</v>
      </c>
      <c r="M9">
        <v>61</v>
      </c>
      <c r="N9">
        <v>2600</v>
      </c>
      <c r="O9">
        <v>35</v>
      </c>
      <c r="Q9" s="21">
        <f>F15</f>
        <v>13.99</v>
      </c>
      <c r="R9">
        <f>L15</f>
        <v>25.79</v>
      </c>
      <c r="S9">
        <v>65</v>
      </c>
    </row>
    <row r="10" spans="1:19" x14ac:dyDescent="0.3">
      <c r="A10" t="str">
        <f t="shared" si="0"/>
        <v>U14M</v>
      </c>
      <c r="B10" t="s">
        <v>48</v>
      </c>
      <c r="C10" t="s">
        <v>29</v>
      </c>
      <c r="D10">
        <v>1.55</v>
      </c>
      <c r="E10">
        <v>43.1</v>
      </c>
      <c r="F10">
        <v>14.516</v>
      </c>
      <c r="G10">
        <v>65</v>
      </c>
      <c r="H10">
        <v>9.31</v>
      </c>
      <c r="I10">
        <v>9.17</v>
      </c>
      <c r="J10">
        <v>1.95</v>
      </c>
      <c r="K10">
        <v>108</v>
      </c>
      <c r="L10">
        <v>27.92</v>
      </c>
      <c r="M10">
        <v>64</v>
      </c>
      <c r="N10">
        <v>2650</v>
      </c>
      <c r="O10">
        <v>40</v>
      </c>
      <c r="Q10" s="21">
        <f>F14</f>
        <v>14.09</v>
      </c>
      <c r="R10">
        <f>L14</f>
        <v>26.22</v>
      </c>
      <c r="S10">
        <v>60</v>
      </c>
    </row>
    <row r="11" spans="1:19" x14ac:dyDescent="0.3">
      <c r="A11" t="str">
        <f t="shared" si="0"/>
        <v>U14M</v>
      </c>
      <c r="B11" t="s">
        <v>48</v>
      </c>
      <c r="C11" t="s">
        <v>29</v>
      </c>
      <c r="D11">
        <v>1.56</v>
      </c>
      <c r="E11">
        <v>44</v>
      </c>
      <c r="F11">
        <v>14.407999999999999</v>
      </c>
      <c r="G11">
        <v>68</v>
      </c>
      <c r="H11">
        <v>9.44</v>
      </c>
      <c r="I11">
        <v>9.2799999999999994</v>
      </c>
      <c r="J11">
        <v>1.98</v>
      </c>
      <c r="K11">
        <v>109</v>
      </c>
      <c r="L11">
        <v>27.46</v>
      </c>
      <c r="M11">
        <v>65</v>
      </c>
      <c r="N11">
        <v>2700</v>
      </c>
      <c r="O11">
        <v>45</v>
      </c>
      <c r="Q11" s="21">
        <f>F13</f>
        <v>14.19</v>
      </c>
      <c r="R11">
        <f>L13</f>
        <v>26.6</v>
      </c>
      <c r="S11">
        <v>55</v>
      </c>
    </row>
    <row r="12" spans="1:19" x14ac:dyDescent="0.3">
      <c r="A12" t="str">
        <f t="shared" si="0"/>
        <v>U14M</v>
      </c>
      <c r="B12" t="s">
        <v>48</v>
      </c>
      <c r="C12" t="s">
        <v>29</v>
      </c>
      <c r="D12">
        <v>1.57</v>
      </c>
      <c r="E12">
        <v>45</v>
      </c>
      <c r="F12">
        <v>14.3</v>
      </c>
      <c r="G12">
        <v>70</v>
      </c>
      <c r="H12">
        <v>9.5399999999999991</v>
      </c>
      <c r="I12">
        <v>9.3800000000000008</v>
      </c>
      <c r="J12">
        <v>2</v>
      </c>
      <c r="K12">
        <v>110.5</v>
      </c>
      <c r="L12">
        <v>27.06</v>
      </c>
      <c r="M12">
        <v>68</v>
      </c>
      <c r="N12">
        <v>2700</v>
      </c>
      <c r="O12">
        <v>50</v>
      </c>
      <c r="Q12" s="21">
        <f>F12</f>
        <v>14.3</v>
      </c>
      <c r="R12">
        <f>L12</f>
        <v>27.06</v>
      </c>
      <c r="S12">
        <v>50</v>
      </c>
    </row>
    <row r="13" spans="1:19" x14ac:dyDescent="0.3">
      <c r="A13" t="str">
        <f t="shared" si="0"/>
        <v>U14M</v>
      </c>
      <c r="B13" t="s">
        <v>48</v>
      </c>
      <c r="C13" t="s">
        <v>29</v>
      </c>
      <c r="D13">
        <v>1.58</v>
      </c>
      <c r="E13">
        <v>46</v>
      </c>
      <c r="F13">
        <v>14.19</v>
      </c>
      <c r="G13">
        <v>73</v>
      </c>
      <c r="H13">
        <v>9.69</v>
      </c>
      <c r="I13">
        <v>9.4700000000000006</v>
      </c>
      <c r="J13">
        <v>2.02</v>
      </c>
      <c r="K13">
        <v>115</v>
      </c>
      <c r="L13">
        <v>26.6</v>
      </c>
      <c r="M13">
        <v>70</v>
      </c>
      <c r="N13">
        <v>2750</v>
      </c>
      <c r="O13">
        <v>55</v>
      </c>
      <c r="Q13" s="21">
        <f>F11</f>
        <v>14.407999999999999</v>
      </c>
      <c r="R13">
        <f>L11</f>
        <v>27.46</v>
      </c>
      <c r="S13">
        <v>45</v>
      </c>
    </row>
    <row r="14" spans="1:19" x14ac:dyDescent="0.3">
      <c r="A14" t="str">
        <f t="shared" si="0"/>
        <v>U14M</v>
      </c>
      <c r="B14" t="s">
        <v>48</v>
      </c>
      <c r="C14" t="s">
        <v>29</v>
      </c>
      <c r="D14">
        <v>1.59</v>
      </c>
      <c r="E14">
        <v>47</v>
      </c>
      <c r="F14">
        <v>14.09</v>
      </c>
      <c r="G14">
        <v>77</v>
      </c>
      <c r="H14">
        <v>9.7899999999999991</v>
      </c>
      <c r="I14">
        <v>9.59</v>
      </c>
      <c r="J14">
        <v>2.04</v>
      </c>
      <c r="K14">
        <v>116</v>
      </c>
      <c r="L14">
        <v>26.22</v>
      </c>
      <c r="M14">
        <v>71</v>
      </c>
      <c r="N14">
        <v>2750</v>
      </c>
      <c r="O14">
        <v>60</v>
      </c>
      <c r="Q14" s="21">
        <f>F10</f>
        <v>14.516</v>
      </c>
      <c r="R14">
        <f>L10</f>
        <v>27.92</v>
      </c>
      <c r="S14">
        <v>40</v>
      </c>
    </row>
    <row r="15" spans="1:19" x14ac:dyDescent="0.3">
      <c r="A15" t="str">
        <f t="shared" si="0"/>
        <v>U14M</v>
      </c>
      <c r="B15" t="s">
        <v>48</v>
      </c>
      <c r="C15" t="s">
        <v>29</v>
      </c>
      <c r="D15">
        <v>1.6</v>
      </c>
      <c r="E15">
        <v>48.2</v>
      </c>
      <c r="F15">
        <v>13.99</v>
      </c>
      <c r="G15">
        <v>80</v>
      </c>
      <c r="H15">
        <v>9.92</v>
      </c>
      <c r="I15">
        <v>9.7100000000000009</v>
      </c>
      <c r="J15">
        <v>2.06</v>
      </c>
      <c r="K15">
        <v>117</v>
      </c>
      <c r="L15">
        <v>25.79</v>
      </c>
      <c r="M15">
        <v>73</v>
      </c>
      <c r="N15">
        <v>2800</v>
      </c>
      <c r="O15">
        <v>65</v>
      </c>
      <c r="Q15" s="21">
        <f>F9</f>
        <v>14.67</v>
      </c>
      <c r="R15">
        <f>L9</f>
        <v>28.31</v>
      </c>
      <c r="S15">
        <v>35</v>
      </c>
    </row>
    <row r="16" spans="1:19" x14ac:dyDescent="0.3">
      <c r="A16" t="str">
        <f t="shared" si="0"/>
        <v>U14M</v>
      </c>
      <c r="B16" t="s">
        <v>48</v>
      </c>
      <c r="C16" t="s">
        <v>29</v>
      </c>
      <c r="D16">
        <v>1.62</v>
      </c>
      <c r="E16">
        <v>49.7</v>
      </c>
      <c r="F16">
        <v>13.88</v>
      </c>
      <c r="G16">
        <v>84</v>
      </c>
      <c r="H16">
        <v>10.07</v>
      </c>
      <c r="I16">
        <v>9.84</v>
      </c>
      <c r="J16">
        <v>2.09</v>
      </c>
      <c r="K16">
        <v>120</v>
      </c>
      <c r="L16">
        <v>25.39</v>
      </c>
      <c r="M16">
        <v>75</v>
      </c>
      <c r="N16">
        <v>2800</v>
      </c>
      <c r="O16">
        <v>70</v>
      </c>
      <c r="Q16" s="21">
        <f>F8</f>
        <v>14.79</v>
      </c>
      <c r="R16">
        <f>L8</f>
        <v>28.9</v>
      </c>
      <c r="S16">
        <v>30</v>
      </c>
    </row>
    <row r="17" spans="1:19" x14ac:dyDescent="0.3">
      <c r="A17" t="str">
        <f t="shared" si="0"/>
        <v>U14M</v>
      </c>
      <c r="B17" t="s">
        <v>48</v>
      </c>
      <c r="C17" t="s">
        <v>29</v>
      </c>
      <c r="D17">
        <v>1.63</v>
      </c>
      <c r="E17">
        <v>51</v>
      </c>
      <c r="F17">
        <v>13.79</v>
      </c>
      <c r="G17">
        <v>89</v>
      </c>
      <c r="H17">
        <v>10.220000000000001</v>
      </c>
      <c r="I17">
        <v>10</v>
      </c>
      <c r="J17">
        <v>2.11</v>
      </c>
      <c r="K17">
        <v>121.5</v>
      </c>
      <c r="L17">
        <v>24.995000000000001</v>
      </c>
      <c r="M17">
        <v>77</v>
      </c>
      <c r="N17">
        <v>2850</v>
      </c>
      <c r="O17">
        <v>75</v>
      </c>
      <c r="Q17" s="21">
        <f>F7</f>
        <v>14.94</v>
      </c>
      <c r="R17">
        <f>L7</f>
        <v>29.395</v>
      </c>
      <c r="S17">
        <v>25</v>
      </c>
    </row>
    <row r="18" spans="1:19" x14ac:dyDescent="0.3">
      <c r="A18" t="str">
        <f t="shared" si="0"/>
        <v>U14M</v>
      </c>
      <c r="B18" t="s">
        <v>48</v>
      </c>
      <c r="C18" t="s">
        <v>29</v>
      </c>
      <c r="D18">
        <v>1.65</v>
      </c>
      <c r="E18">
        <v>53</v>
      </c>
      <c r="F18">
        <v>13.68</v>
      </c>
      <c r="G18">
        <v>93</v>
      </c>
      <c r="H18">
        <v>10.4</v>
      </c>
      <c r="I18">
        <v>10.15</v>
      </c>
      <c r="J18">
        <v>2.14</v>
      </c>
      <c r="K18">
        <v>126.2</v>
      </c>
      <c r="L18">
        <v>24.58</v>
      </c>
      <c r="M18">
        <v>79.800000000000196</v>
      </c>
      <c r="N18">
        <v>2900</v>
      </c>
      <c r="O18">
        <v>80</v>
      </c>
      <c r="Q18" s="21">
        <f>F6</f>
        <v>15.09</v>
      </c>
      <c r="R18">
        <f>L6</f>
        <v>30.02</v>
      </c>
      <c r="S18">
        <v>20</v>
      </c>
    </row>
    <row r="19" spans="1:19" x14ac:dyDescent="0.3">
      <c r="A19" t="str">
        <f t="shared" si="0"/>
        <v>U14M</v>
      </c>
      <c r="B19" t="s">
        <v>48</v>
      </c>
      <c r="C19" t="s">
        <v>29</v>
      </c>
      <c r="D19">
        <v>1.66</v>
      </c>
      <c r="E19">
        <v>55.4</v>
      </c>
      <c r="F19">
        <v>13.54</v>
      </c>
      <c r="G19">
        <v>100</v>
      </c>
      <c r="H19">
        <v>10.64</v>
      </c>
      <c r="I19">
        <v>10.39</v>
      </c>
      <c r="J19">
        <v>2.1800000000000002</v>
      </c>
      <c r="K19">
        <v>128.15</v>
      </c>
      <c r="L19">
        <v>24.1</v>
      </c>
      <c r="M19">
        <v>81</v>
      </c>
      <c r="N19">
        <v>2925</v>
      </c>
      <c r="O19">
        <v>85</v>
      </c>
      <c r="Q19" s="21">
        <f>F5</f>
        <v>15.276</v>
      </c>
      <c r="R19">
        <f>L5</f>
        <v>30.925000000000001</v>
      </c>
      <c r="S19">
        <v>15</v>
      </c>
    </row>
    <row r="20" spans="1:19" x14ac:dyDescent="0.3">
      <c r="A20" t="str">
        <f t="shared" si="0"/>
        <v>U14M</v>
      </c>
      <c r="B20" t="s">
        <v>48</v>
      </c>
      <c r="C20" t="s">
        <v>29</v>
      </c>
      <c r="D20">
        <v>1.69</v>
      </c>
      <c r="E20">
        <v>58</v>
      </c>
      <c r="F20">
        <v>13.38</v>
      </c>
      <c r="G20">
        <v>108</v>
      </c>
      <c r="H20">
        <v>10.86</v>
      </c>
      <c r="I20">
        <v>10.64</v>
      </c>
      <c r="J20">
        <v>2.23</v>
      </c>
      <c r="K20">
        <v>133</v>
      </c>
      <c r="L20">
        <v>23.63</v>
      </c>
      <c r="M20">
        <v>84</v>
      </c>
      <c r="N20">
        <v>3000</v>
      </c>
      <c r="O20">
        <v>90</v>
      </c>
      <c r="Q20" s="21">
        <f>F4</f>
        <v>15.55</v>
      </c>
      <c r="R20">
        <f>L4</f>
        <v>32.119999999999997</v>
      </c>
      <c r="S20">
        <v>10</v>
      </c>
    </row>
    <row r="21" spans="1:19" x14ac:dyDescent="0.3">
      <c r="A21" t="str">
        <f t="shared" si="0"/>
        <v>U14M</v>
      </c>
      <c r="B21" t="s">
        <v>48</v>
      </c>
      <c r="C21" t="s">
        <v>29</v>
      </c>
      <c r="D21">
        <v>1.71</v>
      </c>
      <c r="E21">
        <v>61.7</v>
      </c>
      <c r="F21">
        <v>13.148</v>
      </c>
      <c r="G21">
        <v>120</v>
      </c>
      <c r="H21">
        <v>11.259499999999999</v>
      </c>
      <c r="I21">
        <v>11.015000000000001</v>
      </c>
      <c r="J21">
        <v>2.2999999999999998</v>
      </c>
      <c r="K21">
        <v>139.1</v>
      </c>
      <c r="L21">
        <v>22.805</v>
      </c>
      <c r="M21">
        <v>88</v>
      </c>
      <c r="N21">
        <v>3050</v>
      </c>
      <c r="O21">
        <v>95</v>
      </c>
      <c r="Q21" s="21">
        <f>F3</f>
        <v>15.932</v>
      </c>
      <c r="R21">
        <f>L3</f>
        <v>33.884999999999998</v>
      </c>
      <c r="S21">
        <v>5</v>
      </c>
    </row>
    <row r="22" spans="1:19" x14ac:dyDescent="0.3">
      <c r="A22" t="str">
        <f t="shared" si="0"/>
        <v>U14M</v>
      </c>
      <c r="B22" t="s">
        <v>48</v>
      </c>
      <c r="C22" t="s">
        <v>29</v>
      </c>
      <c r="D22">
        <v>1.84</v>
      </c>
      <c r="E22">
        <v>78</v>
      </c>
      <c r="F22">
        <v>12.25</v>
      </c>
      <c r="G22">
        <v>235</v>
      </c>
      <c r="H22">
        <v>13.3</v>
      </c>
      <c r="I22">
        <v>13.42</v>
      </c>
      <c r="J22">
        <v>2.8</v>
      </c>
      <c r="K22">
        <v>161</v>
      </c>
      <c r="L22">
        <v>19.350000000000001</v>
      </c>
      <c r="M22">
        <v>202</v>
      </c>
      <c r="N22">
        <v>3450</v>
      </c>
      <c r="O22">
        <v>100</v>
      </c>
      <c r="Q22" s="21">
        <f>F2</f>
        <v>18.43</v>
      </c>
      <c r="R22">
        <f>L2</f>
        <v>42.84</v>
      </c>
      <c r="S22">
        <v>0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2"/>
  <sheetViews>
    <sheetView zoomScaleNormal="65" workbookViewId="0">
      <selection activeCell="Q36" sqref="Q36"/>
    </sheetView>
  </sheetViews>
  <sheetFormatPr baseColWidth="10" defaultColWidth="8.796875" defaultRowHeight="15.6" x14ac:dyDescent="0.3"/>
  <cols>
    <col min="1" max="1025" width="10.69921875" customWidth="1"/>
  </cols>
  <sheetData>
    <row r="1" spans="1:19" x14ac:dyDescent="0.3"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Q1" t="s">
        <v>44</v>
      </c>
      <c r="R1" t="s">
        <v>45</v>
      </c>
      <c r="S1" t="s">
        <v>46</v>
      </c>
    </row>
    <row r="2" spans="1:19" x14ac:dyDescent="0.3">
      <c r="A2" t="str">
        <f t="shared" ref="A2:A22" si="0">CONCATENATE(B2,C2)</f>
        <v>U16F</v>
      </c>
      <c r="B2" t="s">
        <v>28</v>
      </c>
      <c r="C2" t="s">
        <v>27</v>
      </c>
      <c r="D2">
        <v>1.37</v>
      </c>
      <c r="E2">
        <v>33</v>
      </c>
      <c r="F2">
        <v>20</v>
      </c>
      <c r="G2">
        <v>0</v>
      </c>
      <c r="H2">
        <v>0</v>
      </c>
      <c r="I2">
        <v>0</v>
      </c>
      <c r="J2">
        <v>0</v>
      </c>
      <c r="K2">
        <v>0</v>
      </c>
      <c r="L2">
        <v>60</v>
      </c>
      <c r="M2">
        <v>0</v>
      </c>
      <c r="N2">
        <v>0</v>
      </c>
      <c r="O2">
        <v>0</v>
      </c>
      <c r="Q2" s="21">
        <f>F22</f>
        <v>12.62</v>
      </c>
      <c r="R2">
        <f>L22</f>
        <v>20.49</v>
      </c>
      <c r="S2">
        <v>100</v>
      </c>
    </row>
    <row r="3" spans="1:19" x14ac:dyDescent="0.3">
      <c r="A3" t="str">
        <f t="shared" si="0"/>
        <v>U16F</v>
      </c>
      <c r="B3" t="s">
        <v>28</v>
      </c>
      <c r="C3" t="s">
        <v>27</v>
      </c>
      <c r="D3">
        <v>1.54</v>
      </c>
      <c r="E3">
        <v>44.5</v>
      </c>
      <c r="F3">
        <v>15.13</v>
      </c>
      <c r="G3">
        <v>29</v>
      </c>
      <c r="H3">
        <v>8.85</v>
      </c>
      <c r="I3">
        <v>8.1</v>
      </c>
      <c r="J3">
        <v>1.82</v>
      </c>
      <c r="K3">
        <v>97</v>
      </c>
      <c r="L3">
        <v>35.54</v>
      </c>
      <c r="M3">
        <v>45</v>
      </c>
      <c r="N3">
        <v>2050</v>
      </c>
      <c r="O3">
        <v>5</v>
      </c>
      <c r="Q3" s="21">
        <f>F21</f>
        <v>13</v>
      </c>
      <c r="R3">
        <f>L21</f>
        <v>22.4</v>
      </c>
      <c r="S3">
        <v>95</v>
      </c>
    </row>
    <row r="4" spans="1:19" x14ac:dyDescent="0.3">
      <c r="A4" t="str">
        <f t="shared" si="0"/>
        <v>U16F</v>
      </c>
      <c r="B4" t="s">
        <v>28</v>
      </c>
      <c r="C4" t="s">
        <v>27</v>
      </c>
      <c r="D4">
        <v>1.56</v>
      </c>
      <c r="E4">
        <v>47</v>
      </c>
      <c r="F4">
        <v>14.97</v>
      </c>
      <c r="G4">
        <v>38</v>
      </c>
      <c r="H4">
        <v>9</v>
      </c>
      <c r="I4">
        <v>9</v>
      </c>
      <c r="J4">
        <v>1.93</v>
      </c>
      <c r="K4">
        <v>114</v>
      </c>
      <c r="L4">
        <v>29.88</v>
      </c>
      <c r="M4">
        <v>58</v>
      </c>
      <c r="N4">
        <v>2300</v>
      </c>
      <c r="O4">
        <v>10</v>
      </c>
      <c r="Q4" s="21">
        <f>F20</f>
        <v>13.32</v>
      </c>
      <c r="R4">
        <f>L20</f>
        <v>23.21</v>
      </c>
      <c r="S4">
        <v>90</v>
      </c>
    </row>
    <row r="5" spans="1:19" x14ac:dyDescent="0.3">
      <c r="A5" t="str">
        <f t="shared" si="0"/>
        <v>U16F</v>
      </c>
      <c r="B5" t="s">
        <v>28</v>
      </c>
      <c r="C5" t="s">
        <v>27</v>
      </c>
      <c r="D5">
        <v>1.58</v>
      </c>
      <c r="E5">
        <v>48.3</v>
      </c>
      <c r="F5">
        <v>14.63</v>
      </c>
      <c r="G5">
        <v>47</v>
      </c>
      <c r="H5">
        <v>9.33</v>
      </c>
      <c r="I5">
        <v>9.3000000000000007</v>
      </c>
      <c r="J5">
        <v>1.97</v>
      </c>
      <c r="K5">
        <v>116</v>
      </c>
      <c r="L5">
        <v>28.9</v>
      </c>
      <c r="M5">
        <v>63</v>
      </c>
      <c r="N5">
        <v>2350</v>
      </c>
      <c r="O5">
        <v>15</v>
      </c>
      <c r="Q5" s="21">
        <f>F19</f>
        <v>13.39</v>
      </c>
      <c r="R5">
        <f>L19</f>
        <v>24.11</v>
      </c>
      <c r="S5">
        <v>85</v>
      </c>
    </row>
    <row r="6" spans="1:19" x14ac:dyDescent="0.3">
      <c r="A6" t="str">
        <f t="shared" si="0"/>
        <v>U16F</v>
      </c>
      <c r="B6" t="s">
        <v>28</v>
      </c>
      <c r="C6" t="s">
        <v>27</v>
      </c>
      <c r="D6">
        <v>1.59</v>
      </c>
      <c r="E6">
        <v>49.7</v>
      </c>
      <c r="F6">
        <v>14.54</v>
      </c>
      <c r="G6">
        <v>50</v>
      </c>
      <c r="H6">
        <v>9.5500000000000007</v>
      </c>
      <c r="I6">
        <v>9.5</v>
      </c>
      <c r="J6">
        <v>2.0099999999999998</v>
      </c>
      <c r="K6">
        <v>119</v>
      </c>
      <c r="L6">
        <v>28.48</v>
      </c>
      <c r="M6">
        <v>66</v>
      </c>
      <c r="N6">
        <v>2400</v>
      </c>
      <c r="O6">
        <v>20</v>
      </c>
      <c r="Q6" s="21">
        <f>F18</f>
        <v>13.49</v>
      </c>
      <c r="R6">
        <f>L18</f>
        <v>24.35</v>
      </c>
      <c r="S6">
        <v>80</v>
      </c>
    </row>
    <row r="7" spans="1:19" x14ac:dyDescent="0.3">
      <c r="A7" t="str">
        <f t="shared" si="0"/>
        <v>U16F</v>
      </c>
      <c r="B7" t="s">
        <v>28</v>
      </c>
      <c r="C7" t="s">
        <v>27</v>
      </c>
      <c r="D7">
        <v>1.6</v>
      </c>
      <c r="E7">
        <v>50.9</v>
      </c>
      <c r="F7">
        <v>14.42</v>
      </c>
      <c r="G7">
        <v>54</v>
      </c>
      <c r="H7">
        <v>9.76</v>
      </c>
      <c r="I7">
        <v>9.68</v>
      </c>
      <c r="J7">
        <v>2.04</v>
      </c>
      <c r="K7">
        <v>122</v>
      </c>
      <c r="L7">
        <v>28.2</v>
      </c>
      <c r="M7">
        <v>67</v>
      </c>
      <c r="N7">
        <v>2450</v>
      </c>
      <c r="O7">
        <v>25</v>
      </c>
      <c r="Q7" s="21">
        <f>F17</f>
        <v>13.59</v>
      </c>
      <c r="R7">
        <f>L17</f>
        <v>24.67</v>
      </c>
      <c r="S7">
        <v>75</v>
      </c>
    </row>
    <row r="8" spans="1:19" x14ac:dyDescent="0.3">
      <c r="A8" t="str">
        <f t="shared" si="0"/>
        <v>U16F</v>
      </c>
      <c r="B8" t="s">
        <v>28</v>
      </c>
      <c r="C8" t="s">
        <v>27</v>
      </c>
      <c r="D8">
        <v>1.61</v>
      </c>
      <c r="E8">
        <v>52</v>
      </c>
      <c r="F8">
        <v>14.32</v>
      </c>
      <c r="G8">
        <v>59</v>
      </c>
      <c r="H8">
        <v>9.8800000000000008</v>
      </c>
      <c r="I8">
        <v>9.81</v>
      </c>
      <c r="J8">
        <v>2.0499999999999998</v>
      </c>
      <c r="K8">
        <v>124</v>
      </c>
      <c r="L8">
        <v>27.92</v>
      </c>
      <c r="M8">
        <v>69</v>
      </c>
      <c r="N8">
        <v>2500</v>
      </c>
      <c r="O8">
        <v>30</v>
      </c>
      <c r="Q8" s="21">
        <f>F16</f>
        <v>13.7</v>
      </c>
      <c r="R8">
        <f>L16</f>
        <v>25.08</v>
      </c>
      <c r="S8">
        <v>70</v>
      </c>
    </row>
    <row r="9" spans="1:19" x14ac:dyDescent="0.3">
      <c r="A9" t="str">
        <f t="shared" si="0"/>
        <v>U16F</v>
      </c>
      <c r="B9" t="s">
        <v>28</v>
      </c>
      <c r="C9" t="s">
        <v>27</v>
      </c>
      <c r="D9">
        <v>1.61</v>
      </c>
      <c r="E9">
        <v>52.8</v>
      </c>
      <c r="F9">
        <v>14.25</v>
      </c>
      <c r="G9">
        <v>62</v>
      </c>
      <c r="H9">
        <v>9.9499999999999993</v>
      </c>
      <c r="I9">
        <v>9.9499999999999993</v>
      </c>
      <c r="J9">
        <v>2.0699999999999998</v>
      </c>
      <c r="K9">
        <v>126</v>
      </c>
      <c r="L9">
        <v>27.34</v>
      </c>
      <c r="M9">
        <v>70</v>
      </c>
      <c r="N9">
        <v>2525</v>
      </c>
      <c r="O9">
        <v>35</v>
      </c>
      <c r="Q9" s="21">
        <f>F15</f>
        <v>13.74</v>
      </c>
      <c r="R9">
        <f>L15</f>
        <v>25.34</v>
      </c>
      <c r="S9">
        <v>65</v>
      </c>
    </row>
    <row r="10" spans="1:19" x14ac:dyDescent="0.3">
      <c r="A10" t="str">
        <f t="shared" si="0"/>
        <v>U16F</v>
      </c>
      <c r="B10" t="s">
        <v>28</v>
      </c>
      <c r="C10" t="s">
        <v>27</v>
      </c>
      <c r="D10">
        <v>1.62</v>
      </c>
      <c r="E10">
        <v>53.5</v>
      </c>
      <c r="F10">
        <v>14.16</v>
      </c>
      <c r="G10">
        <v>64</v>
      </c>
      <c r="H10">
        <v>10.08</v>
      </c>
      <c r="I10">
        <v>10.029999999999999</v>
      </c>
      <c r="J10">
        <v>2.09</v>
      </c>
      <c r="K10">
        <v>128</v>
      </c>
      <c r="L10">
        <v>26.95</v>
      </c>
      <c r="M10">
        <v>72</v>
      </c>
      <c r="N10">
        <v>2550</v>
      </c>
      <c r="O10">
        <v>40</v>
      </c>
      <c r="Q10" s="21">
        <f>F14</f>
        <v>13.85</v>
      </c>
      <c r="R10">
        <f>L14</f>
        <v>25.7</v>
      </c>
      <c r="S10">
        <v>60</v>
      </c>
    </row>
    <row r="11" spans="1:19" x14ac:dyDescent="0.3">
      <c r="A11" t="str">
        <f t="shared" si="0"/>
        <v>U16F</v>
      </c>
      <c r="B11" t="s">
        <v>28</v>
      </c>
      <c r="C11" t="s">
        <v>27</v>
      </c>
      <c r="D11">
        <v>1.63</v>
      </c>
      <c r="E11">
        <v>54.05</v>
      </c>
      <c r="F11">
        <v>14.08</v>
      </c>
      <c r="G11">
        <v>68</v>
      </c>
      <c r="H11">
        <v>10.23</v>
      </c>
      <c r="I11">
        <v>10.23</v>
      </c>
      <c r="J11">
        <v>2.11</v>
      </c>
      <c r="K11">
        <v>130</v>
      </c>
      <c r="L11">
        <v>26.64</v>
      </c>
      <c r="M11">
        <v>73</v>
      </c>
      <c r="N11">
        <v>2600</v>
      </c>
      <c r="O11">
        <v>45</v>
      </c>
      <c r="Q11" s="21">
        <f>F13</f>
        <v>13.93</v>
      </c>
      <c r="R11">
        <f>L13</f>
        <v>26.11</v>
      </c>
      <c r="S11">
        <v>55</v>
      </c>
    </row>
    <row r="12" spans="1:19" x14ac:dyDescent="0.3">
      <c r="A12" t="str">
        <f t="shared" si="0"/>
        <v>U16F</v>
      </c>
      <c r="B12" t="s">
        <v>28</v>
      </c>
      <c r="C12" t="s">
        <v>27</v>
      </c>
      <c r="D12">
        <v>1.64</v>
      </c>
      <c r="E12">
        <v>55</v>
      </c>
      <c r="F12">
        <v>14.01</v>
      </c>
      <c r="G12">
        <v>70</v>
      </c>
      <c r="H12">
        <v>10.4</v>
      </c>
      <c r="I12">
        <v>10.27</v>
      </c>
      <c r="J12">
        <v>2.12</v>
      </c>
      <c r="K12">
        <v>132</v>
      </c>
      <c r="L12">
        <v>26.37</v>
      </c>
      <c r="M12">
        <v>74</v>
      </c>
      <c r="N12">
        <v>2625</v>
      </c>
      <c r="O12">
        <v>50</v>
      </c>
      <c r="Q12" s="21">
        <f>F12</f>
        <v>14.01</v>
      </c>
      <c r="R12">
        <f>L12</f>
        <v>26.37</v>
      </c>
      <c r="S12">
        <v>50</v>
      </c>
    </row>
    <row r="13" spans="1:19" x14ac:dyDescent="0.3">
      <c r="A13" t="str">
        <f t="shared" si="0"/>
        <v>U16F</v>
      </c>
      <c r="B13" t="s">
        <v>28</v>
      </c>
      <c r="C13" t="s">
        <v>27</v>
      </c>
      <c r="D13">
        <v>1.64</v>
      </c>
      <c r="E13">
        <v>56</v>
      </c>
      <c r="F13">
        <v>13.93</v>
      </c>
      <c r="G13">
        <v>73</v>
      </c>
      <c r="H13">
        <v>10.46</v>
      </c>
      <c r="I13">
        <v>10.47</v>
      </c>
      <c r="J13">
        <v>2.14</v>
      </c>
      <c r="K13">
        <v>134</v>
      </c>
      <c r="L13">
        <v>26.11</v>
      </c>
      <c r="M13">
        <v>76</v>
      </c>
      <c r="N13">
        <v>2650</v>
      </c>
      <c r="O13">
        <v>55</v>
      </c>
      <c r="Q13" s="21">
        <f>F11</f>
        <v>14.08</v>
      </c>
      <c r="R13">
        <f>L11</f>
        <v>26.64</v>
      </c>
      <c r="S13">
        <v>45</v>
      </c>
    </row>
    <row r="14" spans="1:19" x14ac:dyDescent="0.3">
      <c r="A14" t="str">
        <f t="shared" si="0"/>
        <v>U16F</v>
      </c>
      <c r="B14" t="s">
        <v>28</v>
      </c>
      <c r="C14" t="s">
        <v>27</v>
      </c>
      <c r="D14">
        <v>1.65</v>
      </c>
      <c r="E14">
        <v>57</v>
      </c>
      <c r="F14">
        <v>13.85</v>
      </c>
      <c r="G14">
        <v>75</v>
      </c>
      <c r="H14">
        <v>10.53</v>
      </c>
      <c r="I14">
        <v>10.55</v>
      </c>
      <c r="J14">
        <v>2.17</v>
      </c>
      <c r="K14">
        <v>135</v>
      </c>
      <c r="L14">
        <v>25.7</v>
      </c>
      <c r="M14">
        <v>77</v>
      </c>
      <c r="N14">
        <v>2675</v>
      </c>
      <c r="O14">
        <v>60</v>
      </c>
      <c r="Q14" s="21">
        <f>F10</f>
        <v>14.16</v>
      </c>
      <c r="R14">
        <f>L10</f>
        <v>26.95</v>
      </c>
      <c r="S14">
        <v>40</v>
      </c>
    </row>
    <row r="15" spans="1:19" x14ac:dyDescent="0.3">
      <c r="A15" t="str">
        <f t="shared" si="0"/>
        <v>U16F</v>
      </c>
      <c r="B15" t="s">
        <v>28</v>
      </c>
      <c r="C15" t="s">
        <v>27</v>
      </c>
      <c r="D15">
        <v>1.66</v>
      </c>
      <c r="E15">
        <v>57.9</v>
      </c>
      <c r="F15">
        <v>13.74</v>
      </c>
      <c r="G15">
        <v>78</v>
      </c>
      <c r="H15">
        <v>10.73</v>
      </c>
      <c r="I15">
        <v>10.62</v>
      </c>
      <c r="J15">
        <v>2.19</v>
      </c>
      <c r="K15">
        <v>136</v>
      </c>
      <c r="L15">
        <v>25.34</v>
      </c>
      <c r="M15">
        <v>78</v>
      </c>
      <c r="N15">
        <v>2700</v>
      </c>
      <c r="O15">
        <v>65</v>
      </c>
      <c r="Q15" s="21">
        <f>F9</f>
        <v>14.25</v>
      </c>
      <c r="R15">
        <f>L9</f>
        <v>27.34</v>
      </c>
      <c r="S15">
        <v>35</v>
      </c>
    </row>
    <row r="16" spans="1:19" x14ac:dyDescent="0.3">
      <c r="A16" t="str">
        <f t="shared" si="0"/>
        <v>U16F</v>
      </c>
      <c r="B16" t="s">
        <v>28</v>
      </c>
      <c r="C16" t="s">
        <v>27</v>
      </c>
      <c r="D16">
        <v>1.67</v>
      </c>
      <c r="E16">
        <v>58.9</v>
      </c>
      <c r="F16">
        <v>13.7</v>
      </c>
      <c r="G16">
        <v>81</v>
      </c>
      <c r="H16">
        <v>10.88</v>
      </c>
      <c r="I16">
        <v>10.75</v>
      </c>
      <c r="J16">
        <v>1.38</v>
      </c>
      <c r="K16">
        <v>138</v>
      </c>
      <c r="L16">
        <v>25.08</v>
      </c>
      <c r="M16">
        <v>80</v>
      </c>
      <c r="N16">
        <v>2725</v>
      </c>
      <c r="O16">
        <v>70</v>
      </c>
      <c r="Q16" s="21">
        <f>F8</f>
        <v>14.32</v>
      </c>
      <c r="R16">
        <f>L8</f>
        <v>27.92</v>
      </c>
      <c r="S16">
        <v>30</v>
      </c>
    </row>
    <row r="17" spans="1:19" x14ac:dyDescent="0.3">
      <c r="A17" t="str">
        <f t="shared" si="0"/>
        <v>U16F</v>
      </c>
      <c r="B17" t="s">
        <v>28</v>
      </c>
      <c r="C17" t="s">
        <v>27</v>
      </c>
      <c r="D17">
        <v>1.68</v>
      </c>
      <c r="E17">
        <v>60</v>
      </c>
      <c r="F17">
        <v>13.59</v>
      </c>
      <c r="G17">
        <v>84</v>
      </c>
      <c r="H17">
        <v>10.93</v>
      </c>
      <c r="I17">
        <v>10.89</v>
      </c>
      <c r="J17">
        <v>2.2200000000000002</v>
      </c>
      <c r="K17">
        <v>140</v>
      </c>
      <c r="L17">
        <v>24.67</v>
      </c>
      <c r="M17">
        <v>81</v>
      </c>
      <c r="N17">
        <v>2750</v>
      </c>
      <c r="O17">
        <v>75</v>
      </c>
      <c r="Q17" s="21">
        <f>F7</f>
        <v>14.42</v>
      </c>
      <c r="R17">
        <f>L7</f>
        <v>28.2</v>
      </c>
      <c r="S17">
        <v>25</v>
      </c>
    </row>
    <row r="18" spans="1:19" x14ac:dyDescent="0.3">
      <c r="A18" t="str">
        <f t="shared" si="0"/>
        <v>U16F</v>
      </c>
      <c r="B18" t="s">
        <v>28</v>
      </c>
      <c r="C18" t="s">
        <v>27</v>
      </c>
      <c r="D18">
        <v>1.69</v>
      </c>
      <c r="E18">
        <v>61</v>
      </c>
      <c r="F18">
        <v>13.49</v>
      </c>
      <c r="G18">
        <v>87</v>
      </c>
      <c r="H18">
        <v>11.02</v>
      </c>
      <c r="I18">
        <v>11.01</v>
      </c>
      <c r="J18">
        <v>2.25</v>
      </c>
      <c r="K18">
        <v>143</v>
      </c>
      <c r="L18">
        <v>24.35</v>
      </c>
      <c r="M18">
        <v>83</v>
      </c>
      <c r="N18">
        <v>2800</v>
      </c>
      <c r="O18">
        <v>80</v>
      </c>
      <c r="Q18" s="21">
        <f>F6</f>
        <v>14.54</v>
      </c>
      <c r="R18">
        <f>L6</f>
        <v>28.48</v>
      </c>
      <c r="S18">
        <v>20</v>
      </c>
    </row>
    <row r="19" spans="1:19" x14ac:dyDescent="0.3">
      <c r="A19" t="str">
        <f t="shared" si="0"/>
        <v>U16F</v>
      </c>
      <c r="B19" t="s">
        <v>28</v>
      </c>
      <c r="C19" t="s">
        <v>27</v>
      </c>
      <c r="D19">
        <v>1.7</v>
      </c>
      <c r="E19">
        <v>62.05</v>
      </c>
      <c r="F19">
        <v>13.39</v>
      </c>
      <c r="G19">
        <v>91</v>
      </c>
      <c r="H19">
        <v>11.3</v>
      </c>
      <c r="I19">
        <v>11.19</v>
      </c>
      <c r="J19">
        <v>2.2599999999999998</v>
      </c>
      <c r="K19">
        <v>144</v>
      </c>
      <c r="L19">
        <v>24.11</v>
      </c>
      <c r="M19">
        <v>84</v>
      </c>
      <c r="N19">
        <v>2850</v>
      </c>
      <c r="O19">
        <v>85</v>
      </c>
      <c r="Q19" s="21">
        <f>F5</f>
        <v>14.63</v>
      </c>
      <c r="R19">
        <f>L5</f>
        <v>28.9</v>
      </c>
      <c r="S19">
        <v>15</v>
      </c>
    </row>
    <row r="20" spans="1:19" x14ac:dyDescent="0.3">
      <c r="A20" t="str">
        <f t="shared" si="0"/>
        <v>U16F</v>
      </c>
      <c r="B20" t="s">
        <v>28</v>
      </c>
      <c r="C20" t="s">
        <v>27</v>
      </c>
      <c r="D20">
        <v>1.71</v>
      </c>
      <c r="E20">
        <v>64</v>
      </c>
      <c r="F20">
        <v>13.32</v>
      </c>
      <c r="G20">
        <v>98</v>
      </c>
      <c r="H20">
        <v>11.48</v>
      </c>
      <c r="I20">
        <v>11.31</v>
      </c>
      <c r="J20">
        <v>2.31</v>
      </c>
      <c r="K20">
        <v>147</v>
      </c>
      <c r="L20">
        <v>23.21</v>
      </c>
      <c r="M20">
        <v>86</v>
      </c>
      <c r="N20">
        <v>2900</v>
      </c>
      <c r="O20">
        <v>90</v>
      </c>
      <c r="Q20" s="21">
        <f>F4</f>
        <v>14.97</v>
      </c>
      <c r="R20">
        <f>L4</f>
        <v>29.88</v>
      </c>
      <c r="S20">
        <v>10</v>
      </c>
    </row>
    <row r="21" spans="1:19" x14ac:dyDescent="0.3">
      <c r="A21" t="str">
        <f t="shared" si="0"/>
        <v>U16F</v>
      </c>
      <c r="B21" t="s">
        <v>28</v>
      </c>
      <c r="C21" t="s">
        <v>27</v>
      </c>
      <c r="D21">
        <v>1.73</v>
      </c>
      <c r="E21">
        <v>66.599999999999994</v>
      </c>
      <c r="F21">
        <v>13</v>
      </c>
      <c r="G21">
        <v>109</v>
      </c>
      <c r="H21">
        <v>11.58</v>
      </c>
      <c r="I21">
        <v>11.65</v>
      </c>
      <c r="J21">
        <v>2.33</v>
      </c>
      <c r="K21">
        <v>151</v>
      </c>
      <c r="L21">
        <v>22.4</v>
      </c>
      <c r="M21">
        <v>90</v>
      </c>
      <c r="N21">
        <v>2950</v>
      </c>
      <c r="O21">
        <v>95</v>
      </c>
      <c r="Q21" s="21">
        <f>F3</f>
        <v>15.13</v>
      </c>
      <c r="R21">
        <f>L3</f>
        <v>35.54</v>
      </c>
      <c r="S21">
        <v>5</v>
      </c>
    </row>
    <row r="22" spans="1:19" x14ac:dyDescent="0.3">
      <c r="A22" t="str">
        <f t="shared" si="0"/>
        <v>U16F</v>
      </c>
      <c r="B22" t="s">
        <v>28</v>
      </c>
      <c r="C22" t="s">
        <v>27</v>
      </c>
      <c r="D22">
        <v>1.81</v>
      </c>
      <c r="E22">
        <v>86</v>
      </c>
      <c r="F22">
        <v>12.62</v>
      </c>
      <c r="G22">
        <v>120</v>
      </c>
      <c r="H22">
        <v>11.89</v>
      </c>
      <c r="I22">
        <v>11.9</v>
      </c>
      <c r="J22">
        <v>2.42</v>
      </c>
      <c r="K22">
        <v>161</v>
      </c>
      <c r="L22">
        <v>20.49</v>
      </c>
      <c r="M22">
        <v>96</v>
      </c>
      <c r="N22">
        <v>3200</v>
      </c>
      <c r="O22">
        <v>100</v>
      </c>
      <c r="Q22" s="21">
        <f>F2</f>
        <v>20</v>
      </c>
      <c r="R22">
        <f>L2</f>
        <v>60</v>
      </c>
      <c r="S22">
        <v>0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2"/>
  <sheetViews>
    <sheetView zoomScale="86" zoomScaleNormal="65" workbookViewId="0">
      <selection activeCell="T39" sqref="T39"/>
    </sheetView>
  </sheetViews>
  <sheetFormatPr baseColWidth="10" defaultColWidth="8.796875" defaultRowHeight="15.6" x14ac:dyDescent="0.3"/>
  <cols>
    <col min="1" max="1025" width="10.69921875" customWidth="1"/>
  </cols>
  <sheetData>
    <row r="1" spans="1:19" x14ac:dyDescent="0.3"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Q1" t="s">
        <v>44</v>
      </c>
      <c r="R1" t="s">
        <v>45</v>
      </c>
      <c r="S1" t="s">
        <v>46</v>
      </c>
    </row>
    <row r="2" spans="1:19" x14ac:dyDescent="0.3">
      <c r="A2" t="str">
        <f t="shared" ref="A2:A22" si="0">CONCATENATE(B2,C2)</f>
        <v>U16M</v>
      </c>
      <c r="B2" t="s">
        <v>28</v>
      </c>
      <c r="C2" t="s">
        <v>29</v>
      </c>
      <c r="D2">
        <v>1.43</v>
      </c>
      <c r="E2">
        <v>30</v>
      </c>
      <c r="F2">
        <v>20</v>
      </c>
      <c r="G2">
        <v>0</v>
      </c>
      <c r="H2">
        <v>0</v>
      </c>
      <c r="I2">
        <v>0</v>
      </c>
      <c r="J2">
        <v>0</v>
      </c>
      <c r="K2">
        <v>0</v>
      </c>
      <c r="L2">
        <v>60</v>
      </c>
      <c r="M2">
        <v>0</v>
      </c>
      <c r="N2">
        <v>0</v>
      </c>
      <c r="O2">
        <v>0</v>
      </c>
      <c r="Q2" s="21">
        <f>F22</f>
        <v>11.5</v>
      </c>
      <c r="R2">
        <f>L22</f>
        <v>19.52</v>
      </c>
      <c r="S2">
        <v>100</v>
      </c>
    </row>
    <row r="3" spans="1:19" x14ac:dyDescent="0.3">
      <c r="A3" t="str">
        <f t="shared" si="0"/>
        <v>U16M</v>
      </c>
      <c r="B3" t="s">
        <v>28</v>
      </c>
      <c r="C3" t="s">
        <v>29</v>
      </c>
      <c r="D3">
        <v>1.56</v>
      </c>
      <c r="E3">
        <v>43.1</v>
      </c>
      <c r="F3">
        <v>15.25</v>
      </c>
      <c r="G3">
        <v>41</v>
      </c>
      <c r="H3">
        <v>9.6999999999999993</v>
      </c>
      <c r="I3">
        <v>9.5</v>
      </c>
      <c r="J3">
        <v>1.99</v>
      </c>
      <c r="K3">
        <v>93</v>
      </c>
      <c r="L3">
        <v>27.91</v>
      </c>
      <c r="M3">
        <v>64</v>
      </c>
      <c r="N3">
        <v>2600</v>
      </c>
      <c r="O3">
        <v>5</v>
      </c>
      <c r="Q3" s="21">
        <f>F21</f>
        <v>11.55</v>
      </c>
      <c r="R3">
        <f>L21</f>
        <v>20.66</v>
      </c>
      <c r="S3">
        <v>95</v>
      </c>
    </row>
    <row r="4" spans="1:19" x14ac:dyDescent="0.3">
      <c r="A4" t="str">
        <f t="shared" si="0"/>
        <v>U16M</v>
      </c>
      <c r="B4" t="s">
        <v>28</v>
      </c>
      <c r="C4" t="s">
        <v>29</v>
      </c>
      <c r="D4">
        <v>1.6</v>
      </c>
      <c r="E4">
        <v>47</v>
      </c>
      <c r="F4">
        <v>15</v>
      </c>
      <c r="G4">
        <v>50</v>
      </c>
      <c r="H4">
        <v>10.34</v>
      </c>
      <c r="I4">
        <v>9.84</v>
      </c>
      <c r="J4">
        <v>2.0499999999999998</v>
      </c>
      <c r="K4">
        <v>116</v>
      </c>
      <c r="L4">
        <v>26.93</v>
      </c>
      <c r="M4">
        <v>73</v>
      </c>
      <c r="N4">
        <v>2650</v>
      </c>
      <c r="O4">
        <v>10</v>
      </c>
      <c r="Q4" s="21">
        <f>F20</f>
        <v>11.6</v>
      </c>
      <c r="R4">
        <f>L20</f>
        <v>21.14</v>
      </c>
      <c r="S4">
        <v>90</v>
      </c>
    </row>
    <row r="5" spans="1:19" x14ac:dyDescent="0.3">
      <c r="A5" t="str">
        <f t="shared" si="0"/>
        <v>U16M</v>
      </c>
      <c r="B5" t="s">
        <v>28</v>
      </c>
      <c r="C5" t="s">
        <v>29</v>
      </c>
      <c r="D5">
        <v>1.62</v>
      </c>
      <c r="E5">
        <v>49.5</v>
      </c>
      <c r="F5">
        <v>14.85</v>
      </c>
      <c r="G5">
        <v>54</v>
      </c>
      <c r="H5">
        <v>10.45</v>
      </c>
      <c r="I5">
        <v>10.1</v>
      </c>
      <c r="J5">
        <v>2.15</v>
      </c>
      <c r="K5">
        <v>120</v>
      </c>
      <c r="L5">
        <v>26.88</v>
      </c>
      <c r="M5">
        <v>75</v>
      </c>
      <c r="N5">
        <v>2750</v>
      </c>
      <c r="O5">
        <v>15</v>
      </c>
      <c r="Q5" s="21">
        <f>F19</f>
        <v>11.65</v>
      </c>
      <c r="R5">
        <f>L19</f>
        <v>21.68</v>
      </c>
      <c r="S5">
        <v>85</v>
      </c>
    </row>
    <row r="6" spans="1:19" x14ac:dyDescent="0.3">
      <c r="A6" t="str">
        <f t="shared" si="0"/>
        <v>U16M</v>
      </c>
      <c r="B6" t="s">
        <v>28</v>
      </c>
      <c r="C6" t="s">
        <v>29</v>
      </c>
      <c r="D6">
        <v>1.64</v>
      </c>
      <c r="E6">
        <v>51.1</v>
      </c>
      <c r="F6">
        <v>14.7</v>
      </c>
      <c r="G6">
        <v>63</v>
      </c>
      <c r="H6">
        <v>10.64</v>
      </c>
      <c r="I6">
        <v>10.44</v>
      </c>
      <c r="J6">
        <v>2.1800000000000002</v>
      </c>
      <c r="K6">
        <v>126</v>
      </c>
      <c r="L6">
        <v>26</v>
      </c>
      <c r="M6">
        <v>78</v>
      </c>
      <c r="N6">
        <v>2775</v>
      </c>
      <c r="O6">
        <v>20</v>
      </c>
      <c r="Q6" s="21">
        <f>F18</f>
        <v>11.75</v>
      </c>
      <c r="R6">
        <f>L18</f>
        <v>22</v>
      </c>
      <c r="S6">
        <v>80</v>
      </c>
    </row>
    <row r="7" spans="1:19" x14ac:dyDescent="0.3">
      <c r="A7" t="str">
        <f t="shared" si="0"/>
        <v>U16M</v>
      </c>
      <c r="B7" t="s">
        <v>28</v>
      </c>
      <c r="C7" t="s">
        <v>29</v>
      </c>
      <c r="D7">
        <v>1.65</v>
      </c>
      <c r="E7">
        <v>53</v>
      </c>
      <c r="F7">
        <v>14.55</v>
      </c>
      <c r="G7">
        <v>67</v>
      </c>
      <c r="H7">
        <v>10.88</v>
      </c>
      <c r="I7">
        <v>10.7</v>
      </c>
      <c r="J7">
        <v>2.2200000000000002</v>
      </c>
      <c r="K7">
        <v>128</v>
      </c>
      <c r="L7">
        <v>25.52</v>
      </c>
      <c r="M7">
        <v>79</v>
      </c>
      <c r="N7">
        <v>2800</v>
      </c>
      <c r="O7">
        <v>25</v>
      </c>
      <c r="Q7" s="21">
        <f>F17</f>
        <v>11.85</v>
      </c>
      <c r="R7">
        <f>L17</f>
        <v>22.47</v>
      </c>
      <c r="S7">
        <v>75</v>
      </c>
    </row>
    <row r="8" spans="1:19" x14ac:dyDescent="0.3">
      <c r="A8" t="str">
        <f t="shared" si="0"/>
        <v>U16M</v>
      </c>
      <c r="B8" t="s">
        <v>28</v>
      </c>
      <c r="C8" t="s">
        <v>29</v>
      </c>
      <c r="D8">
        <v>1.66</v>
      </c>
      <c r="E8">
        <v>54.6</v>
      </c>
      <c r="F8">
        <v>14.3</v>
      </c>
      <c r="G8">
        <v>71</v>
      </c>
      <c r="H8">
        <v>11.06</v>
      </c>
      <c r="I8">
        <v>10.9</v>
      </c>
      <c r="J8">
        <v>2.2400000000000002</v>
      </c>
      <c r="K8">
        <v>131</v>
      </c>
      <c r="L8">
        <v>25.26</v>
      </c>
      <c r="M8">
        <v>81</v>
      </c>
      <c r="N8">
        <v>2850</v>
      </c>
      <c r="O8">
        <v>30</v>
      </c>
      <c r="Q8" s="21">
        <f>F16</f>
        <v>11.95</v>
      </c>
      <c r="R8">
        <f>L16</f>
        <v>22.94</v>
      </c>
      <c r="S8">
        <v>70</v>
      </c>
    </row>
    <row r="9" spans="1:19" x14ac:dyDescent="0.3">
      <c r="A9" t="str">
        <f t="shared" si="0"/>
        <v>U16M</v>
      </c>
      <c r="B9" t="s">
        <v>28</v>
      </c>
      <c r="C9" t="s">
        <v>29</v>
      </c>
      <c r="D9">
        <v>1.67</v>
      </c>
      <c r="E9">
        <v>56</v>
      </c>
      <c r="F9">
        <v>14</v>
      </c>
      <c r="G9">
        <v>76</v>
      </c>
      <c r="H9">
        <v>11.18</v>
      </c>
      <c r="I9">
        <v>11.02</v>
      </c>
      <c r="J9">
        <v>2.27</v>
      </c>
      <c r="K9">
        <v>134</v>
      </c>
      <c r="L9">
        <v>24.91</v>
      </c>
      <c r="M9">
        <v>82</v>
      </c>
      <c r="N9">
        <v>2875</v>
      </c>
      <c r="O9">
        <v>35</v>
      </c>
      <c r="Q9" s="21">
        <f>F15</f>
        <v>12.13</v>
      </c>
      <c r="R9">
        <f>L15</f>
        <v>23.14</v>
      </c>
      <c r="S9">
        <v>65</v>
      </c>
    </row>
    <row r="10" spans="1:19" x14ac:dyDescent="0.3">
      <c r="A10" t="str">
        <f t="shared" si="0"/>
        <v>U16M</v>
      </c>
      <c r="B10" t="s">
        <v>28</v>
      </c>
      <c r="C10" t="s">
        <v>29</v>
      </c>
      <c r="D10">
        <v>1.69</v>
      </c>
      <c r="E10">
        <v>57.3</v>
      </c>
      <c r="F10">
        <v>13.85</v>
      </c>
      <c r="G10">
        <v>80</v>
      </c>
      <c r="H10">
        <v>11.27</v>
      </c>
      <c r="I10">
        <v>11.14</v>
      </c>
      <c r="J10">
        <v>2.29</v>
      </c>
      <c r="K10">
        <v>136</v>
      </c>
      <c r="L10">
        <v>24.57</v>
      </c>
      <c r="M10">
        <v>84</v>
      </c>
      <c r="N10">
        <v>2900</v>
      </c>
      <c r="O10">
        <v>40</v>
      </c>
      <c r="Q10" s="21">
        <f>F14</f>
        <v>12.46</v>
      </c>
      <c r="R10">
        <f>L14</f>
        <v>23.45</v>
      </c>
      <c r="S10">
        <v>60</v>
      </c>
    </row>
    <row r="11" spans="1:19" x14ac:dyDescent="0.3">
      <c r="A11" t="str">
        <f t="shared" si="0"/>
        <v>U16M</v>
      </c>
      <c r="B11" t="s">
        <v>28</v>
      </c>
      <c r="C11" t="s">
        <v>29</v>
      </c>
      <c r="D11">
        <v>1.7</v>
      </c>
      <c r="E11">
        <v>58.6</v>
      </c>
      <c r="F11">
        <v>13.5</v>
      </c>
      <c r="G11">
        <v>83</v>
      </c>
      <c r="H11">
        <v>11.47</v>
      </c>
      <c r="I11">
        <v>11.24</v>
      </c>
      <c r="J11">
        <v>2.3199999999999998</v>
      </c>
      <c r="K11">
        <v>138</v>
      </c>
      <c r="L11">
        <v>24.43</v>
      </c>
      <c r="M11">
        <v>85</v>
      </c>
      <c r="N11">
        <v>2925</v>
      </c>
      <c r="O11">
        <v>45</v>
      </c>
      <c r="Q11" s="21">
        <f>F13</f>
        <v>12.88</v>
      </c>
      <c r="R11">
        <f>L13</f>
        <v>23.75</v>
      </c>
      <c r="S11">
        <v>55</v>
      </c>
    </row>
    <row r="12" spans="1:19" x14ac:dyDescent="0.3">
      <c r="A12" t="str">
        <f t="shared" si="0"/>
        <v>U16M</v>
      </c>
      <c r="B12" t="s">
        <v>28</v>
      </c>
      <c r="C12" t="s">
        <v>29</v>
      </c>
      <c r="D12">
        <v>1.7</v>
      </c>
      <c r="E12">
        <v>60</v>
      </c>
      <c r="F12">
        <v>13.15</v>
      </c>
      <c r="G12">
        <v>87</v>
      </c>
      <c r="H12">
        <v>11.54</v>
      </c>
      <c r="I12">
        <v>11.34</v>
      </c>
      <c r="J12">
        <v>2.34</v>
      </c>
      <c r="K12">
        <v>139</v>
      </c>
      <c r="L12">
        <v>23.96</v>
      </c>
      <c r="M12">
        <v>86</v>
      </c>
      <c r="N12">
        <v>2950</v>
      </c>
      <c r="O12">
        <v>50</v>
      </c>
      <c r="Q12" s="21">
        <f>F12</f>
        <v>13.15</v>
      </c>
      <c r="R12">
        <f>L12</f>
        <v>23.96</v>
      </c>
      <c r="S12">
        <v>50</v>
      </c>
    </row>
    <row r="13" spans="1:19" x14ac:dyDescent="0.3">
      <c r="A13" t="str">
        <f t="shared" si="0"/>
        <v>U16M</v>
      </c>
      <c r="B13" t="s">
        <v>28</v>
      </c>
      <c r="C13" t="s">
        <v>29</v>
      </c>
      <c r="D13">
        <v>1.71</v>
      </c>
      <c r="E13">
        <v>61</v>
      </c>
      <c r="F13">
        <v>12.88</v>
      </c>
      <c r="G13">
        <v>91</v>
      </c>
      <c r="H13">
        <v>11.68</v>
      </c>
      <c r="I13">
        <v>11.51</v>
      </c>
      <c r="J13">
        <v>2.37</v>
      </c>
      <c r="K13">
        <v>141</v>
      </c>
      <c r="L13">
        <v>23.75</v>
      </c>
      <c r="M13">
        <v>88</v>
      </c>
      <c r="N13">
        <v>2975</v>
      </c>
      <c r="O13">
        <v>55</v>
      </c>
      <c r="Q13" s="21">
        <f>F11</f>
        <v>13.5</v>
      </c>
      <c r="R13">
        <f>L11</f>
        <v>24.43</v>
      </c>
      <c r="S13">
        <v>45</v>
      </c>
    </row>
    <row r="14" spans="1:19" x14ac:dyDescent="0.3">
      <c r="A14" t="str">
        <f t="shared" si="0"/>
        <v>U16M</v>
      </c>
      <c r="B14" t="s">
        <v>28</v>
      </c>
      <c r="C14" t="s">
        <v>29</v>
      </c>
      <c r="D14">
        <v>1.72</v>
      </c>
      <c r="E14">
        <v>62</v>
      </c>
      <c r="F14">
        <v>12.46</v>
      </c>
      <c r="G14">
        <v>94</v>
      </c>
      <c r="H14">
        <v>11.81</v>
      </c>
      <c r="I14">
        <v>11.61</v>
      </c>
      <c r="J14">
        <v>2.39</v>
      </c>
      <c r="K14">
        <v>143</v>
      </c>
      <c r="L14">
        <v>23.45</v>
      </c>
      <c r="M14">
        <v>89</v>
      </c>
      <c r="N14">
        <v>3000</v>
      </c>
      <c r="O14">
        <v>60</v>
      </c>
      <c r="Q14" s="21">
        <f>F10</f>
        <v>13.85</v>
      </c>
      <c r="R14">
        <f>L10</f>
        <v>24.57</v>
      </c>
      <c r="S14">
        <v>40</v>
      </c>
    </row>
    <row r="15" spans="1:19" x14ac:dyDescent="0.3">
      <c r="A15" t="str">
        <f t="shared" si="0"/>
        <v>U16M</v>
      </c>
      <c r="B15" t="s">
        <v>28</v>
      </c>
      <c r="C15" t="s">
        <v>29</v>
      </c>
      <c r="D15">
        <v>1.73</v>
      </c>
      <c r="E15">
        <v>63.5</v>
      </c>
      <c r="F15">
        <v>12.13</v>
      </c>
      <c r="G15">
        <v>98</v>
      </c>
      <c r="H15">
        <v>11.97</v>
      </c>
      <c r="I15">
        <v>11.76</v>
      </c>
      <c r="J15">
        <v>2.42</v>
      </c>
      <c r="K15">
        <v>145</v>
      </c>
      <c r="L15">
        <v>23.14</v>
      </c>
      <c r="M15">
        <v>90</v>
      </c>
      <c r="N15">
        <v>3025</v>
      </c>
      <c r="O15">
        <v>65</v>
      </c>
      <c r="Q15" s="21">
        <f>F9</f>
        <v>14</v>
      </c>
      <c r="R15">
        <f>L9</f>
        <v>24.91</v>
      </c>
      <c r="S15">
        <v>35</v>
      </c>
    </row>
    <row r="16" spans="1:19" x14ac:dyDescent="0.3">
      <c r="A16" t="str">
        <f t="shared" si="0"/>
        <v>U16M</v>
      </c>
      <c r="B16" t="s">
        <v>28</v>
      </c>
      <c r="C16" t="s">
        <v>29</v>
      </c>
      <c r="D16">
        <v>1.74</v>
      </c>
      <c r="E16">
        <v>65</v>
      </c>
      <c r="F16">
        <v>11.95</v>
      </c>
      <c r="G16">
        <v>102</v>
      </c>
      <c r="H16">
        <v>12.05</v>
      </c>
      <c r="I16">
        <v>11.89</v>
      </c>
      <c r="J16">
        <v>2.44</v>
      </c>
      <c r="K16">
        <v>147</v>
      </c>
      <c r="L16">
        <v>22.94</v>
      </c>
      <c r="M16">
        <v>91</v>
      </c>
      <c r="N16">
        <v>3050</v>
      </c>
      <c r="O16">
        <v>70</v>
      </c>
      <c r="Q16" s="21">
        <f>F8</f>
        <v>14.3</v>
      </c>
      <c r="R16">
        <f>L8</f>
        <v>25.26</v>
      </c>
      <c r="S16">
        <v>30</v>
      </c>
    </row>
    <row r="17" spans="1:19" x14ac:dyDescent="0.3">
      <c r="A17" t="str">
        <f t="shared" si="0"/>
        <v>U16M</v>
      </c>
      <c r="B17" t="s">
        <v>28</v>
      </c>
      <c r="C17" t="s">
        <v>29</v>
      </c>
      <c r="D17">
        <v>1.75</v>
      </c>
      <c r="E17">
        <v>66</v>
      </c>
      <c r="F17">
        <v>11.85</v>
      </c>
      <c r="G17">
        <v>105</v>
      </c>
      <c r="H17">
        <v>12.2</v>
      </c>
      <c r="I17">
        <v>12.05</v>
      </c>
      <c r="J17">
        <v>2.48</v>
      </c>
      <c r="K17">
        <v>150</v>
      </c>
      <c r="L17">
        <v>22.47</v>
      </c>
      <c r="M17">
        <v>93</v>
      </c>
      <c r="N17">
        <v>3100</v>
      </c>
      <c r="O17">
        <v>75</v>
      </c>
      <c r="Q17" s="21">
        <f>F7</f>
        <v>14.55</v>
      </c>
      <c r="R17">
        <f>L7</f>
        <v>25.52</v>
      </c>
      <c r="S17">
        <v>25</v>
      </c>
    </row>
    <row r="18" spans="1:19" x14ac:dyDescent="0.3">
      <c r="A18" t="str">
        <f t="shared" si="0"/>
        <v>U16M</v>
      </c>
      <c r="B18" t="s">
        <v>28</v>
      </c>
      <c r="C18" t="s">
        <v>29</v>
      </c>
      <c r="D18">
        <v>1.77</v>
      </c>
      <c r="E18">
        <v>67.2</v>
      </c>
      <c r="F18">
        <v>11.75</v>
      </c>
      <c r="G18">
        <v>110</v>
      </c>
      <c r="H18">
        <v>12.35</v>
      </c>
      <c r="I18">
        <v>12.21</v>
      </c>
      <c r="J18">
        <v>2.52</v>
      </c>
      <c r="K18">
        <v>152</v>
      </c>
      <c r="L18">
        <v>22</v>
      </c>
      <c r="M18">
        <v>95</v>
      </c>
      <c r="N18">
        <v>3125</v>
      </c>
      <c r="O18">
        <v>80</v>
      </c>
      <c r="Q18" s="21">
        <f>F6</f>
        <v>14.7</v>
      </c>
      <c r="R18">
        <f>L6</f>
        <v>26</v>
      </c>
      <c r="S18">
        <v>20</v>
      </c>
    </row>
    <row r="19" spans="1:19" x14ac:dyDescent="0.3">
      <c r="A19" t="str">
        <f t="shared" si="0"/>
        <v>U16M</v>
      </c>
      <c r="B19" t="s">
        <v>28</v>
      </c>
      <c r="C19" t="s">
        <v>29</v>
      </c>
      <c r="D19">
        <v>1.78</v>
      </c>
      <c r="E19">
        <v>69</v>
      </c>
      <c r="F19">
        <v>11.65</v>
      </c>
      <c r="G19">
        <v>116</v>
      </c>
      <c r="H19">
        <v>12.52</v>
      </c>
      <c r="I19">
        <v>12.43</v>
      </c>
      <c r="J19">
        <v>2.5299999999999998</v>
      </c>
      <c r="K19">
        <v>155</v>
      </c>
      <c r="L19">
        <v>21.68</v>
      </c>
      <c r="M19">
        <v>96</v>
      </c>
      <c r="N19">
        <v>3150</v>
      </c>
      <c r="O19">
        <v>85</v>
      </c>
      <c r="Q19" s="21">
        <f>F5</f>
        <v>14.85</v>
      </c>
      <c r="R19">
        <f>L5</f>
        <v>26.88</v>
      </c>
      <c r="S19">
        <v>15</v>
      </c>
    </row>
    <row r="20" spans="1:19" x14ac:dyDescent="0.3">
      <c r="A20" t="str">
        <f t="shared" si="0"/>
        <v>U16M</v>
      </c>
      <c r="B20" t="s">
        <v>28</v>
      </c>
      <c r="C20" t="s">
        <v>29</v>
      </c>
      <c r="D20">
        <v>1.8</v>
      </c>
      <c r="E20">
        <v>71.400000000000006</v>
      </c>
      <c r="F20">
        <v>11.6</v>
      </c>
      <c r="G20">
        <v>120</v>
      </c>
      <c r="H20">
        <v>12.87</v>
      </c>
      <c r="I20">
        <v>12.67</v>
      </c>
      <c r="J20">
        <v>2.58</v>
      </c>
      <c r="K20">
        <v>158</v>
      </c>
      <c r="L20">
        <v>21.14</v>
      </c>
      <c r="M20">
        <v>98</v>
      </c>
      <c r="N20">
        <v>3200</v>
      </c>
      <c r="O20">
        <v>90</v>
      </c>
      <c r="Q20" s="21">
        <f>F4</f>
        <v>15</v>
      </c>
      <c r="R20">
        <f>L4</f>
        <v>26.93</v>
      </c>
      <c r="S20">
        <v>10</v>
      </c>
    </row>
    <row r="21" spans="1:19" x14ac:dyDescent="0.3">
      <c r="A21" t="str">
        <f t="shared" si="0"/>
        <v>U16M</v>
      </c>
      <c r="B21" t="s">
        <v>28</v>
      </c>
      <c r="C21" t="s">
        <v>29</v>
      </c>
      <c r="D21">
        <v>1.82</v>
      </c>
      <c r="E21">
        <v>75</v>
      </c>
      <c r="F21">
        <v>11.55</v>
      </c>
      <c r="G21">
        <v>128</v>
      </c>
      <c r="H21">
        <v>12.98</v>
      </c>
      <c r="I21">
        <v>12.92</v>
      </c>
      <c r="J21">
        <v>2.63</v>
      </c>
      <c r="K21">
        <v>162</v>
      </c>
      <c r="L21">
        <v>20.66</v>
      </c>
      <c r="M21">
        <v>104</v>
      </c>
      <c r="N21">
        <v>3250</v>
      </c>
      <c r="O21">
        <v>95</v>
      </c>
      <c r="Q21" s="21">
        <f>F3</f>
        <v>15.25</v>
      </c>
      <c r="R21">
        <f>L3</f>
        <v>27.91</v>
      </c>
      <c r="S21">
        <v>5</v>
      </c>
    </row>
    <row r="22" spans="1:19" x14ac:dyDescent="0.3">
      <c r="A22" t="str">
        <f t="shared" si="0"/>
        <v>U16M</v>
      </c>
      <c r="B22" t="s">
        <v>28</v>
      </c>
      <c r="C22" t="s">
        <v>29</v>
      </c>
      <c r="D22">
        <v>1.92</v>
      </c>
      <c r="E22">
        <v>88.1</v>
      </c>
      <c r="F22">
        <v>11.5</v>
      </c>
      <c r="G22">
        <v>160</v>
      </c>
      <c r="H22">
        <v>13.61</v>
      </c>
      <c r="I22">
        <v>13.25</v>
      </c>
      <c r="J22">
        <v>2.72</v>
      </c>
      <c r="K22">
        <v>168</v>
      </c>
      <c r="L22">
        <v>19.52</v>
      </c>
      <c r="M22">
        <v>108</v>
      </c>
      <c r="N22">
        <v>3350</v>
      </c>
      <c r="O22">
        <v>100</v>
      </c>
      <c r="Q22" s="21">
        <f>F2</f>
        <v>20</v>
      </c>
      <c r="R22">
        <f>L2</f>
        <v>60</v>
      </c>
      <c r="S22">
        <v>0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haredContentType xmlns="Microsoft.SharePoint.Taxonomy.ContentTypeSync" SourceId="e829ad12-30da-4a2e-92f7-8f9d26b8e0c0" ContentTypeId="0x010100575A426592D93944BC6474C294901F8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wiss-Ski Dokument" ma:contentTypeID="0x010100575A426592D93944BC6474C294901F8C00D68994DACDD2564C89B6AB70831568F1" ma:contentTypeVersion="50" ma:contentTypeDescription="" ma:contentTypeScope="" ma:versionID="7a79b38aa62eebf08ce96978ac8fc8be">
  <xsd:schema xmlns:xsd="http://www.w3.org/2001/XMLSchema" xmlns:xs="http://www.w3.org/2001/XMLSchema" xmlns:p="http://schemas.microsoft.com/office/2006/metadata/properties" xmlns:ns2="b532dd28-cd18-4d71-bac4-dfb3b74bfd6a" xmlns:ns3="b64033ed-72ed-4e51-9106-240dea6c14dc" xmlns:ns4="681857e1-b980-4f66-83e3-cd812bb67c61" targetNamespace="http://schemas.microsoft.com/office/2006/metadata/properties" ma:root="true" ma:fieldsID="dd383363cf7da320e8e487c7e3327ba0" ns2:_="" ns3:_="" ns4:_="">
    <xsd:import namespace="b532dd28-cd18-4d71-bac4-dfb3b74bfd6a"/>
    <xsd:import namespace="b64033ed-72ed-4e51-9106-240dea6c14dc"/>
    <xsd:import namespace="681857e1-b980-4f66-83e3-cd812bb67c61"/>
    <xsd:element name="properties">
      <xsd:complexType>
        <xsd:sequence>
          <xsd:element name="documentManagement">
            <xsd:complexType>
              <xsd:all>
                <xsd:element ref="ns2:f770a90e8525491ab7f23c1658a3d303" minOccurs="0"/>
                <xsd:element ref="ns2:TaxCatchAll" minOccurs="0"/>
                <xsd:element ref="ns2:TaxCatchAllLabel" minOccurs="0"/>
                <xsd:element ref="ns2:n0a3f0ebf7f5465a91b2db971ec32eeb" minOccurs="0"/>
                <xsd:element ref="ns2:ba3b1071d7a64e379d6868b7de63d9fd" minOccurs="0"/>
                <xsd:element ref="ns2:TaxKeywordTaxHTField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32dd28-cd18-4d71-bac4-dfb3b74bfd6a" elementFormDefault="qualified">
    <xsd:import namespace="http://schemas.microsoft.com/office/2006/documentManagement/types"/>
    <xsd:import namespace="http://schemas.microsoft.com/office/infopath/2007/PartnerControls"/>
    <xsd:element name="f770a90e8525491ab7f23c1658a3d303" ma:index="8" nillable="true" ma:taxonomy="true" ma:internalName="f770a90e8525491ab7f23c1658a3d303" ma:taxonomyFieldName="Dokumentklasse" ma:displayName="Dokumentklasse" ma:readOnly="false" ma:default="4;#Dokumente|823fe95e-6bea-4f27-9cf1-1b8e4ac9201d" ma:fieldId="{f770a90e-8525-491a-b7f2-3c1658a3d303}" ma:taxonomyMulti="true" ma:sspId="e829ad12-30da-4a2e-92f7-8f9d26b8e0c0" ma:termSetId="c5a0ed61-8dac-4238-a9f3-7a1e35a493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82df362c-043f-45bc-8cfe-a14c5a7be32d}" ma:internalName="TaxCatchAll" ma:showField="CatchAllData" ma:web="b64033ed-72ed-4e51-9106-240dea6c14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82df362c-043f-45bc-8cfe-a14c5a7be32d}" ma:internalName="TaxCatchAllLabel" ma:readOnly="true" ma:showField="CatchAllDataLabel" ma:web="b64033ed-72ed-4e51-9106-240dea6c14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0a3f0ebf7f5465a91b2db971ec32eeb" ma:index="12" nillable="true" ma:taxonomy="true" ma:internalName="n0a3f0ebf7f5465a91b2db971ec32eeb" ma:taxonomyFieldName="Dokumentart" ma:displayName="Dokumentart" ma:readOnly="false" ma:default="184;#Interne Abteilung|f1ad1dba-b15a-4a4a-8479-12ba404e5382" ma:fieldId="{70a3f0eb-f7f5-465a-91b2-db971ec32eeb}" ma:taxonomyMulti="true" ma:sspId="e829ad12-30da-4a2e-92f7-8f9d26b8e0c0" ma:termSetId="37a35623-cd23-4818-b492-604a6a9a169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a3b1071d7a64e379d6868b7de63d9fd" ma:index="14" nillable="true" ma:taxonomy="true" ma:internalName="ba3b1071d7a64e379d6868b7de63d9fd" ma:taxonomyFieldName="Sparte" ma:displayName="Abteilung" ma:readOnly="false" ma:default="1;#Leistungssport|697e5964-b586-42e5-b452-4c74ab0ca194" ma:fieldId="{ba3b1071-d7a6-4e37-9d68-68b7de63d9fd}" ma:sspId="e829ad12-30da-4a2e-92f7-8f9d26b8e0c0" ma:termSetId="d234e11c-2d5a-4550-8d92-6a9b804d69b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Unternehmensstichwörter" ma:fieldId="{23f27201-bee3-471e-b2e7-b64fd8b7ca38}" ma:taxonomyMulti="true" ma:sspId="e829ad12-30da-4a2e-92f7-8f9d26b8e0c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4033ed-72ed-4e51-9106-240dea6c14dc" elementFormDefault="qualified">
    <xsd:import namespace="http://schemas.microsoft.com/office/2006/documentManagement/types"/>
    <xsd:import namespace="http://schemas.microsoft.com/office/infopath/2007/PartnerControls"/>
    <xsd:element name="LastSharedByUser" ma:index="18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9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857e1-b980-4f66-83e3-cd812bb67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Bildmarkierungen" ma:readOnly="false" ma:fieldId="{5cf76f15-5ced-4ddc-b409-7134ff3c332f}" ma:taxonomyMulti="true" ma:sspId="e829ad12-30da-4a2e-92f7-8f9d26b8e0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8061D-7243-4580-8480-2C8EE670A35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9B7025A-97D3-4029-8023-0F53D38F9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32dd28-cd18-4d71-bac4-dfb3b74bfd6a"/>
    <ds:schemaRef ds:uri="b64033ed-72ed-4e51-9106-240dea6c14dc"/>
    <ds:schemaRef ds:uri="681857e1-b980-4f66-83e3-cd812bb67c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2EBD9E-7E2A-4B66-AECA-27ACE24B43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</vt:i4>
      </vt:variant>
    </vt:vector>
  </HeadingPairs>
  <TitlesOfParts>
    <vt:vector size="16" baseType="lpstr">
      <vt:lpstr>Protokoll</vt:lpstr>
      <vt:lpstr>Punkte</vt:lpstr>
      <vt:lpstr>Athleten_Report</vt:lpstr>
      <vt:lpstr>U12F</vt:lpstr>
      <vt:lpstr>U12M</vt:lpstr>
      <vt:lpstr>U14F</vt:lpstr>
      <vt:lpstr>U14M</vt:lpstr>
      <vt:lpstr>U16F</vt:lpstr>
      <vt:lpstr>U16M</vt:lpstr>
      <vt:lpstr>U18F</vt:lpstr>
      <vt:lpstr>U18M</vt:lpstr>
      <vt:lpstr>Ü18F</vt:lpstr>
      <vt:lpstr>Ü18M</vt:lpstr>
      <vt:lpstr>Athleten_Report!Druckbereich</vt:lpstr>
      <vt:lpstr>Protokoll!Druckbereich</vt:lpstr>
      <vt:lpstr>Punkte!Druckbereich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Odermatt Jonas | Swiss-Ski</cp:lastModifiedBy>
  <cp:revision>5</cp:revision>
  <cp:lastPrinted>2023-04-05T22:14:04Z</cp:lastPrinted>
  <dcterms:created xsi:type="dcterms:W3CDTF">2023-04-05T19:43:42Z</dcterms:created>
  <dcterms:modified xsi:type="dcterms:W3CDTF">2024-01-10T08:51:45Z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